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_Reko břehů a ú..." sheetId="2" r:id="rId2"/>
    <sheet name="02 - SO 02_Nátokové potrubí" sheetId="3" r:id="rId3"/>
    <sheet name="03 - SO 03_Objekt spodní ..." sheetId="4" r:id="rId4"/>
    <sheet name="04 - VRN a ostatní náklady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SO 01_Reko břehů a ú...'!$C$85:$K$171</definedName>
    <definedName name="_xlnm.Print_Area" localSheetId="1">'01 - SO 01_Reko břehů a ú...'!$C$4:$J$39,'01 - SO 01_Reko břehů a ú...'!$C$45:$J$67,'01 - SO 01_Reko břehů a ú...'!$C$73:$K$171</definedName>
    <definedName name="_xlnm.Print_Titles" localSheetId="1">'01 - SO 01_Reko břehů a ú...'!$85:$85</definedName>
    <definedName name="_xlnm._FilterDatabase" localSheetId="2" hidden="1">'02 - SO 02_Nátokové potrubí'!$C$89:$K$425</definedName>
    <definedName name="_xlnm.Print_Area" localSheetId="2">'02 - SO 02_Nátokové potrubí'!$C$4:$J$39,'02 - SO 02_Nátokové potrubí'!$C$45:$J$71,'02 - SO 02_Nátokové potrubí'!$C$77:$K$425</definedName>
    <definedName name="_xlnm.Print_Titles" localSheetId="2">'02 - SO 02_Nátokové potrubí'!$89:$89</definedName>
    <definedName name="_xlnm._FilterDatabase" localSheetId="3" hidden="1">'03 - SO 03_Objekt spodní ...'!$C$87:$K$432</definedName>
    <definedName name="_xlnm.Print_Area" localSheetId="3">'03 - SO 03_Objekt spodní ...'!$C$4:$J$39,'03 - SO 03_Objekt spodní ...'!$C$45:$J$69,'03 - SO 03_Objekt spodní ...'!$C$75:$K$432</definedName>
    <definedName name="_xlnm.Print_Titles" localSheetId="3">'03 - SO 03_Objekt spodní ...'!$87:$87</definedName>
    <definedName name="_xlnm._FilterDatabase" localSheetId="4" hidden="1">'04 - VRN a ostatní náklady'!$C$79:$K$110</definedName>
    <definedName name="_xlnm.Print_Area" localSheetId="4">'04 - VRN a ostatní náklady'!$C$4:$J$39,'04 - VRN a ostatní náklady'!$C$45:$J$61,'04 - VRN a ostatní náklady'!$C$67:$K$110</definedName>
    <definedName name="_xlnm.Print_Titles" localSheetId="4">'04 - VRN a ostatní náklady'!$79:$79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4" r="J37"/>
  <c r="J36"/>
  <c i="1" r="AY57"/>
  <c i="4" r="J35"/>
  <c i="1" r="AX57"/>
  <c i="4" r="BI430"/>
  <c r="BH430"/>
  <c r="BG430"/>
  <c r="BF430"/>
  <c r="T430"/>
  <c r="T429"/>
  <c r="R430"/>
  <c r="R429"/>
  <c r="P430"/>
  <c r="P429"/>
  <c r="BI424"/>
  <c r="BH424"/>
  <c r="BG424"/>
  <c r="BF424"/>
  <c r="T424"/>
  <c r="R424"/>
  <c r="P424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6"/>
  <c r="BH386"/>
  <c r="BG386"/>
  <c r="BF386"/>
  <c r="T386"/>
  <c r="R386"/>
  <c r="P386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5"/>
  <c r="BH315"/>
  <c r="BG315"/>
  <c r="BF315"/>
  <c r="T315"/>
  <c r="R315"/>
  <c r="P315"/>
  <c r="BI308"/>
  <c r="BH308"/>
  <c r="BG308"/>
  <c r="BF308"/>
  <c r="T308"/>
  <c r="R308"/>
  <c r="P308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3" r="J37"/>
  <c r="J36"/>
  <c i="1" r="AY56"/>
  <c i="3" r="J35"/>
  <c i="1" r="AX56"/>
  <c i="3" r="BI423"/>
  <c r="BH423"/>
  <c r="BG423"/>
  <c r="BF423"/>
  <c r="T423"/>
  <c r="T422"/>
  <c r="R423"/>
  <c r="R422"/>
  <c r="P423"/>
  <c r="P422"/>
  <c r="BI417"/>
  <c r="BH417"/>
  <c r="BG417"/>
  <c r="BF417"/>
  <c r="T417"/>
  <c r="R417"/>
  <c r="P417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1"/>
  <c r="BH401"/>
  <c r="BG401"/>
  <c r="BF401"/>
  <c r="T401"/>
  <c r="R401"/>
  <c r="P401"/>
  <c r="BI396"/>
  <c r="BH396"/>
  <c r="BG396"/>
  <c r="BF396"/>
  <c r="T396"/>
  <c r="R396"/>
  <c r="P396"/>
  <c r="BI391"/>
  <c r="BH391"/>
  <c r="BG391"/>
  <c r="BF391"/>
  <c r="T391"/>
  <c r="R391"/>
  <c r="P391"/>
  <c r="BI385"/>
  <c r="BH385"/>
  <c r="BG385"/>
  <c r="BF385"/>
  <c r="T385"/>
  <c r="R385"/>
  <c r="P385"/>
  <c r="BI383"/>
  <c r="BH383"/>
  <c r="BG383"/>
  <c r="BF383"/>
  <c r="T383"/>
  <c r="R383"/>
  <c r="P383"/>
  <c r="BI377"/>
  <c r="BH377"/>
  <c r="BG377"/>
  <c r="BF377"/>
  <c r="T377"/>
  <c r="R377"/>
  <c r="P377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5"/>
  <c r="BH325"/>
  <c r="BG325"/>
  <c r="BF325"/>
  <c r="T325"/>
  <c r="T324"/>
  <c r="R325"/>
  <c r="R324"/>
  <c r="P325"/>
  <c r="P324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2" r="J37"/>
  <c r="J36"/>
  <c i="1" r="AY55"/>
  <c i="2" r="J35"/>
  <c i="1" r="AX55"/>
  <c i="2"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T147"/>
  <c r="R148"/>
  <c r="R147"/>
  <c r="P148"/>
  <c r="P147"/>
  <c r="BI142"/>
  <c r="BH142"/>
  <c r="BG142"/>
  <c r="BF142"/>
  <c r="T142"/>
  <c r="T141"/>
  <c r="R142"/>
  <c r="R141"/>
  <c r="P142"/>
  <c r="P141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54"/>
  <c r="BK165"/>
  <c r="J154"/>
  <c r="J133"/>
  <c r="BK113"/>
  <c r="J95"/>
  <c r="J142"/>
  <c i="3" r="BK351"/>
  <c r="J289"/>
  <c r="J249"/>
  <c r="BK213"/>
  <c r="J109"/>
  <c r="BK331"/>
  <c r="J180"/>
  <c r="J127"/>
  <c r="J385"/>
  <c r="J341"/>
  <c r="BK227"/>
  <c r="J140"/>
  <c r="BK391"/>
  <c r="J325"/>
  <c r="J270"/>
  <c r="J222"/>
  <c r="BK143"/>
  <c r="J98"/>
  <c i="4" r="BK374"/>
  <c r="BK297"/>
  <c r="BK413"/>
  <c r="BK355"/>
  <c r="BK271"/>
  <c r="J180"/>
  <c r="J390"/>
  <c r="BK344"/>
  <c r="J276"/>
  <c r="BK217"/>
  <c r="J170"/>
  <c r="J123"/>
  <c r="J419"/>
  <c r="BK368"/>
  <c r="J283"/>
  <c r="J228"/>
  <c r="BK188"/>
  <c r="BK128"/>
  <c r="BK123"/>
  <c i="5" r="J94"/>
  <c r="BK99"/>
  <c i="2" r="BK128"/>
  <c r="J108"/>
  <c r="BK92"/>
  <c r="BK89"/>
  <c i="3" r="J334"/>
  <c r="J285"/>
  <c r="J219"/>
  <c r="J135"/>
  <c r="BK401"/>
  <c r="BK325"/>
  <c r="J148"/>
  <c r="J417"/>
  <c r="J351"/>
  <c r="J254"/>
  <c r="J190"/>
  <c r="J423"/>
  <c r="BK314"/>
  <c r="BK254"/>
  <c r="BK174"/>
  <c r="J124"/>
  <c i="4" r="J416"/>
  <c r="J341"/>
  <c r="BK386"/>
  <c r="BK347"/>
  <c r="J233"/>
  <c r="J386"/>
  <c r="J330"/>
  <c r="J271"/>
  <c r="J188"/>
  <c r="BK152"/>
  <c r="J120"/>
  <c r="BK398"/>
  <c r="BK330"/>
  <c r="BK254"/>
  <c r="J212"/>
  <c r="BK102"/>
  <c r="BK96"/>
  <c i="5" r="BK108"/>
  <c r="BK91"/>
  <c r="J97"/>
  <c i="2" r="BK101"/>
  <c r="BK169"/>
  <c r="J160"/>
  <c r="BK142"/>
  <c r="J128"/>
  <c r="BK108"/>
  <c r="J89"/>
  <c i="1" r="AS54"/>
  <c i="3" r="BK270"/>
  <c r="J227"/>
  <c r="J143"/>
  <c r="BK417"/>
  <c r="J368"/>
  <c r="BK285"/>
  <c r="BK135"/>
  <c r="J396"/>
  <c r="BK348"/>
  <c r="J267"/>
  <c r="J185"/>
  <c r="J93"/>
  <c r="J383"/>
  <c r="J310"/>
  <c r="BK249"/>
  <c r="J159"/>
  <c r="J104"/>
  <c i="4" r="BK392"/>
  <c r="J335"/>
  <c r="J292"/>
  <c r="BK390"/>
  <c r="J349"/>
  <c r="J249"/>
  <c r="J161"/>
  <c r="BK349"/>
  <c r="BK302"/>
  <c r="J239"/>
  <c r="BK209"/>
  <c r="BK158"/>
  <c r="BK115"/>
  <c r="J380"/>
  <c r="J315"/>
  <c r="BK260"/>
  <c r="J217"/>
  <c r="J158"/>
  <c r="BK112"/>
  <c r="J96"/>
  <c i="5" r="J88"/>
  <c r="BK94"/>
  <c i="2" r="J123"/>
  <c r="J104"/>
  <c r="BK157"/>
  <c i="3" r="BK377"/>
  <c r="BK363"/>
  <c r="J319"/>
  <c r="BK267"/>
  <c r="BK232"/>
  <c r="BK208"/>
  <c r="J412"/>
  <c r="J314"/>
  <c r="J174"/>
  <c r="BK119"/>
  <c r="J391"/>
  <c r="J343"/>
  <c r="J232"/>
  <c r="BK180"/>
  <c r="J406"/>
  <c r="BK360"/>
  <c r="J305"/>
  <c r="J238"/>
  <c r="BK148"/>
  <c r="BK109"/>
  <c i="4" r="J408"/>
  <c r="BK326"/>
  <c r="BK416"/>
  <c r="BK362"/>
  <c r="J297"/>
  <c r="J392"/>
  <c r="J347"/>
  <c r="BK287"/>
  <c r="J236"/>
  <c r="BK203"/>
  <c r="BK136"/>
  <c r="BK424"/>
  <c r="BK371"/>
  <c r="J287"/>
  <c r="BK233"/>
  <c r="BK193"/>
  <c r="J152"/>
  <c r="BK107"/>
  <c i="5" r="J102"/>
  <c r="BK85"/>
  <c r="J91"/>
  <c i="2" r="BK95"/>
  <c r="J165"/>
  <c r="J169"/>
  <c r="J136"/>
  <c r="BK123"/>
  <c r="BK104"/>
  <c r="J157"/>
  <c i="3" r="J357"/>
  <c r="J331"/>
  <c r="BK279"/>
  <c r="BK238"/>
  <c r="BK185"/>
  <c r="BK406"/>
  <c r="J338"/>
  <c r="BK305"/>
  <c r="BK159"/>
  <c r="BK93"/>
  <c r="J360"/>
  <c r="BK243"/>
  <c r="BK203"/>
  <c r="J401"/>
  <c r="BK343"/>
  <c r="BK257"/>
  <c r="BK177"/>
  <c r="J114"/>
  <c i="4" r="J413"/>
  <c r="BK351"/>
  <c r="BK276"/>
  <c r="BK378"/>
  <c r="J344"/>
  <c r="J209"/>
  <c r="J371"/>
  <c r="BK335"/>
  <c r="BK283"/>
  <c r="BK228"/>
  <c r="BK180"/>
  <c r="BK131"/>
  <c r="J430"/>
  <c r="J374"/>
  <c r="BK292"/>
  <c r="BK246"/>
  <c r="BK165"/>
  <c r="J112"/>
  <c r="BK91"/>
  <c i="5" r="J99"/>
  <c r="J105"/>
  <c r="J82"/>
  <c i="2" r="J118"/>
  <c r="J98"/>
  <c r="BK136"/>
  <c i="3" r="BK368"/>
  <c r="J348"/>
  <c r="J294"/>
  <c r="J257"/>
  <c r="BK164"/>
  <c r="BK423"/>
  <c r="BK372"/>
  <c r="J299"/>
  <c r="J164"/>
  <c r="BK104"/>
  <c r="BK383"/>
  <c r="J279"/>
  <c r="BK222"/>
  <c r="BK169"/>
  <c r="BK396"/>
  <c r="J354"/>
  <c r="BK289"/>
  <c r="J208"/>
  <c r="BK140"/>
  <c r="BK98"/>
  <c i="4" r="J378"/>
  <c r="J302"/>
  <c r="J260"/>
  <c r="J376"/>
  <c r="J326"/>
  <c r="J203"/>
  <c r="BK365"/>
  <c r="BK341"/>
  <c r="BK279"/>
  <c r="BK222"/>
  <c r="J165"/>
  <c r="J91"/>
  <c r="BK376"/>
  <c r="J308"/>
  <c r="BK239"/>
  <c r="BK170"/>
  <c r="J136"/>
  <c r="J115"/>
  <c r="J107"/>
  <c i="5" r="J108"/>
  <c i="2" r="BK98"/>
  <c r="BK160"/>
  <c r="J148"/>
  <c r="BK133"/>
  <c r="BK118"/>
  <c r="J101"/>
  <c r="J92"/>
  <c i="3" r="BK338"/>
  <c r="BK310"/>
  <c r="J260"/>
  <c r="J203"/>
  <c r="BK124"/>
  <c r="J377"/>
  <c r="BK319"/>
  <c r="J169"/>
  <c r="BK412"/>
  <c r="BK299"/>
  <c r="BK219"/>
  <c r="J177"/>
  <c r="BK409"/>
  <c r="BK357"/>
  <c r="BK294"/>
  <c r="J198"/>
  <c r="BK127"/>
  <c i="4" r="BK419"/>
  <c r="BK380"/>
  <c r="BK308"/>
  <c r="BK249"/>
  <c r="J368"/>
  <c r="J321"/>
  <c r="J193"/>
  <c r="J398"/>
  <c r="BK359"/>
  <c r="BK321"/>
  <c r="J266"/>
  <c r="BK198"/>
  <c r="J147"/>
  <c r="BK430"/>
  <c r="BK403"/>
  <c r="J362"/>
  <c r="BK236"/>
  <c r="J198"/>
  <c r="BK147"/>
  <c r="J102"/>
  <c i="5" r="BK105"/>
  <c r="BK82"/>
  <c r="BK88"/>
  <c i="2" r="J113"/>
  <c r="BK148"/>
  <c i="3" r="J372"/>
  <c r="BK354"/>
  <c r="J275"/>
  <c r="J243"/>
  <c r="BK198"/>
  <c r="J119"/>
  <c r="J363"/>
  <c r="BK275"/>
  <c r="BK132"/>
  <c r="J409"/>
  <c r="BK334"/>
  <c r="J213"/>
  <c r="BK114"/>
  <c r="BK385"/>
  <c r="BK341"/>
  <c r="BK260"/>
  <c r="BK190"/>
  <c r="J132"/>
  <c i="4" r="J424"/>
  <c r="J359"/>
  <c r="J279"/>
  <c r="J403"/>
  <c r="J351"/>
  <c r="J254"/>
  <c r="BK175"/>
  <c r="J355"/>
  <c r="BK315"/>
  <c r="J246"/>
  <c r="BK212"/>
  <c r="J175"/>
  <c r="J128"/>
  <c r="BK408"/>
  <c r="J365"/>
  <c r="BK266"/>
  <c r="J222"/>
  <c r="BK161"/>
  <c r="BK120"/>
  <c r="J131"/>
  <c i="5" r="BK97"/>
  <c r="BK102"/>
  <c r="J85"/>
  <c i="2" l="1" r="BK88"/>
  <c r="J88"/>
  <c r="J61"/>
  <c r="R88"/>
  <c r="BK117"/>
  <c r="J117"/>
  <c r="J62"/>
  <c r="T117"/>
  <c r="BK153"/>
  <c r="J153"/>
  <c r="J65"/>
  <c r="T153"/>
  <c i="3" r="P92"/>
  <c r="R92"/>
  <c r="BK266"/>
  <c r="J266"/>
  <c r="J62"/>
  <c r="R266"/>
  <c r="BK288"/>
  <c r="J288"/>
  <c r="J64"/>
  <c r="T288"/>
  <c r="P304"/>
  <c r="T304"/>
  <c r="P330"/>
  <c r="T330"/>
  <c r="P371"/>
  <c r="T371"/>
  <c r="P382"/>
  <c r="R382"/>
  <c i="4" r="BK90"/>
  <c r="J90"/>
  <c r="J61"/>
  <c r="T90"/>
  <c r="P245"/>
  <c r="T245"/>
  <c r="P265"/>
  <c r="R265"/>
  <c r="BK286"/>
  <c r="J286"/>
  <c r="J64"/>
  <c r="T286"/>
  <c r="P320"/>
  <c r="R320"/>
  <c r="BK340"/>
  <c r="J340"/>
  <c r="J66"/>
  <c r="T340"/>
  <c r="P389"/>
  <c r="T389"/>
  <c i="5" r="P81"/>
  <c r="P80"/>
  <c i="1" r="AU58"/>
  <c i="2" r="P88"/>
  <c r="T88"/>
  <c r="T87"/>
  <c r="T86"/>
  <c r="P117"/>
  <c r="R117"/>
  <c r="P153"/>
  <c r="R153"/>
  <c i="3" r="BK92"/>
  <c r="J92"/>
  <c r="J61"/>
  <c r="T92"/>
  <c r="P266"/>
  <c r="T266"/>
  <c r="P288"/>
  <c r="R288"/>
  <c r="BK304"/>
  <c r="J304"/>
  <c r="J65"/>
  <c r="R304"/>
  <c r="BK330"/>
  <c r="J330"/>
  <c r="J67"/>
  <c r="R330"/>
  <c r="BK371"/>
  <c r="J371"/>
  <c r="J68"/>
  <c r="R371"/>
  <c r="BK382"/>
  <c r="J382"/>
  <c r="J69"/>
  <c r="T382"/>
  <c i="4" r="P90"/>
  <c r="R90"/>
  <c r="BK245"/>
  <c r="J245"/>
  <c r="J62"/>
  <c r="R245"/>
  <c r="BK265"/>
  <c r="J265"/>
  <c r="J63"/>
  <c r="T265"/>
  <c r="P286"/>
  <c r="R286"/>
  <c r="BK320"/>
  <c r="J320"/>
  <c r="J65"/>
  <c r="T320"/>
  <c r="P340"/>
  <c r="R340"/>
  <c r="BK389"/>
  <c r="J389"/>
  <c r="J67"/>
  <c r="R389"/>
  <c i="5" r="BK81"/>
  <c r="J81"/>
  <c r="J60"/>
  <c r="R81"/>
  <c r="R80"/>
  <c r="T81"/>
  <c r="T80"/>
  <c i="2" r="BK141"/>
  <c r="J141"/>
  <c r="J63"/>
  <c r="BK147"/>
  <c r="J147"/>
  <c r="J64"/>
  <c i="3" r="BK284"/>
  <c r="J284"/>
  <c r="J63"/>
  <c r="BK422"/>
  <c r="J422"/>
  <c r="J70"/>
  <c i="2" r="BK168"/>
  <c r="J168"/>
  <c r="J66"/>
  <c i="3" r="BK324"/>
  <c r="J324"/>
  <c r="J66"/>
  <c i="4" r="BK429"/>
  <c r="J429"/>
  <c r="J68"/>
  <c i="5" r="J52"/>
  <c r="E70"/>
  <c r="F77"/>
  <c r="BE82"/>
  <c r="BE85"/>
  <c r="BE88"/>
  <c r="BE94"/>
  <c r="BE99"/>
  <c r="BE102"/>
  <c r="BE105"/>
  <c r="BE91"/>
  <c r="BE97"/>
  <c r="BE108"/>
  <c i="4" r="J52"/>
  <c r="F55"/>
  <c r="BE96"/>
  <c r="BE112"/>
  <c r="BE147"/>
  <c r="E78"/>
  <c r="BE131"/>
  <c r="BE136"/>
  <c r="BE107"/>
  <c r="BE115"/>
  <c r="BE120"/>
  <c r="BE123"/>
  <c r="BE128"/>
  <c r="BE152"/>
  <c r="BE158"/>
  <c r="BE161"/>
  <c r="BE188"/>
  <c r="BE193"/>
  <c r="BE209"/>
  <c r="BE212"/>
  <c r="BE222"/>
  <c r="BE271"/>
  <c r="BE297"/>
  <c r="BE330"/>
  <c r="BE335"/>
  <c r="BE341"/>
  <c r="BE344"/>
  <c r="BE347"/>
  <c r="BE351"/>
  <c r="BE380"/>
  <c r="BE390"/>
  <c r="BE403"/>
  <c r="BE419"/>
  <c r="BE424"/>
  <c r="BE430"/>
  <c r="BE91"/>
  <c r="BE102"/>
  <c r="BE165"/>
  <c r="BE170"/>
  <c r="BE175"/>
  <c r="BE180"/>
  <c r="BE198"/>
  <c r="BE203"/>
  <c r="BE233"/>
  <c r="BE236"/>
  <c r="BE249"/>
  <c r="BE254"/>
  <c r="BE374"/>
  <c r="BE378"/>
  <c r="BE413"/>
  <c r="BE217"/>
  <c r="BE228"/>
  <c r="BE239"/>
  <c r="BE246"/>
  <c r="BE260"/>
  <c r="BE276"/>
  <c r="BE279"/>
  <c r="BE287"/>
  <c r="BE292"/>
  <c r="BE302"/>
  <c r="BE308"/>
  <c r="BE326"/>
  <c r="BE365"/>
  <c r="BE371"/>
  <c r="BE392"/>
  <c r="BE266"/>
  <c r="BE283"/>
  <c r="BE315"/>
  <c r="BE321"/>
  <c r="BE349"/>
  <c r="BE355"/>
  <c r="BE359"/>
  <c r="BE362"/>
  <c r="BE368"/>
  <c r="BE376"/>
  <c r="BE386"/>
  <c r="BE398"/>
  <c r="BE408"/>
  <c r="BE416"/>
  <c i="3" r="E80"/>
  <c r="BE93"/>
  <c r="BE119"/>
  <c r="BE135"/>
  <c r="BE164"/>
  <c r="BE180"/>
  <c r="BE203"/>
  <c r="BE232"/>
  <c r="BE238"/>
  <c r="BE243"/>
  <c r="BE279"/>
  <c r="BE299"/>
  <c r="BE319"/>
  <c r="BE331"/>
  <c r="BE334"/>
  <c r="BE363"/>
  <c r="BE368"/>
  <c r="BE377"/>
  <c r="BE383"/>
  <c r="BE385"/>
  <c r="BE417"/>
  <c r="J52"/>
  <c r="BE98"/>
  <c r="BE104"/>
  <c r="BE127"/>
  <c r="BE132"/>
  <c r="BE159"/>
  <c r="BE169"/>
  <c r="BE198"/>
  <c r="BE208"/>
  <c r="BE213"/>
  <c r="BE219"/>
  <c r="BE227"/>
  <c r="BE260"/>
  <c r="BE267"/>
  <c r="BE270"/>
  <c r="BE275"/>
  <c r="BE285"/>
  <c r="BE310"/>
  <c r="BE325"/>
  <c r="BE354"/>
  <c r="BE360"/>
  <c r="BE391"/>
  <c r="BE401"/>
  <c r="BE406"/>
  <c r="F55"/>
  <c r="BE109"/>
  <c r="BE140"/>
  <c r="BE143"/>
  <c r="BE177"/>
  <c r="BE190"/>
  <c r="BE289"/>
  <c r="BE338"/>
  <c r="BE343"/>
  <c r="BE348"/>
  <c r="BE351"/>
  <c r="BE357"/>
  <c r="BE372"/>
  <c r="BE396"/>
  <c r="BE409"/>
  <c r="BE412"/>
  <c r="BE423"/>
  <c r="BE114"/>
  <c r="BE124"/>
  <c r="BE148"/>
  <c r="BE174"/>
  <c r="BE185"/>
  <c r="BE222"/>
  <c r="BE249"/>
  <c r="BE254"/>
  <c r="BE257"/>
  <c r="BE294"/>
  <c r="BE305"/>
  <c r="BE314"/>
  <c r="BE341"/>
  <c i="2" r="E48"/>
  <c r="J52"/>
  <c r="F55"/>
  <c r="BE136"/>
  <c r="BE89"/>
  <c r="BE95"/>
  <c r="BE98"/>
  <c r="BE104"/>
  <c r="BE108"/>
  <c r="BE113"/>
  <c r="BE118"/>
  <c r="BE123"/>
  <c r="BE128"/>
  <c r="BE133"/>
  <c r="BE142"/>
  <c r="BE148"/>
  <c r="BE169"/>
  <c r="BE157"/>
  <c r="BE160"/>
  <c r="BE165"/>
  <c r="BE92"/>
  <c r="BE101"/>
  <c r="BE154"/>
  <c r="F36"/>
  <c i="1" r="BC55"/>
  <c i="3" r="F35"/>
  <c i="1" r="BB56"/>
  <c i="5" r="J34"/>
  <c i="1" r="AW58"/>
  <c i="5" r="F36"/>
  <c i="1" r="BC58"/>
  <c i="3" r="F34"/>
  <c i="1" r="BA56"/>
  <c i="3" r="F36"/>
  <c i="1" r="BC56"/>
  <c i="5" r="F37"/>
  <c i="1" r="BD58"/>
  <c i="5" r="F34"/>
  <c i="1" r="BA58"/>
  <c i="5" r="F35"/>
  <c i="1" r="BB58"/>
  <c i="2" r="J34"/>
  <c i="1" r="AW55"/>
  <c i="3" r="J34"/>
  <c i="1" r="AW56"/>
  <c i="4" r="F36"/>
  <c i="1" r="BC57"/>
  <c i="4" r="F37"/>
  <c i="1" r="BD57"/>
  <c i="4" r="J34"/>
  <c i="1" r="AW57"/>
  <c i="2" r="F35"/>
  <c i="1" r="BB55"/>
  <c i="4" r="F35"/>
  <c i="1" r="BB57"/>
  <c i="2" r="F34"/>
  <c i="1" r="BA55"/>
  <c i="2" r="F37"/>
  <c i="1" r="BD55"/>
  <c i="3" r="F37"/>
  <c i="1" r="BD56"/>
  <c i="4" r="F34"/>
  <c i="1" r="BA57"/>
  <c i="4" l="1" r="P89"/>
  <c r="P88"/>
  <c i="1" r="AU57"/>
  <c i="2" r="R87"/>
  <c r="R86"/>
  <c r="P87"/>
  <c r="P86"/>
  <c i="1" r="AU55"/>
  <c i="3" r="R91"/>
  <c r="R90"/>
  <c i="4" r="R89"/>
  <c r="R88"/>
  <c i="3" r="T91"/>
  <c r="T90"/>
  <c i="4" r="T89"/>
  <c r="T88"/>
  <c i="3" r="P91"/>
  <c r="P90"/>
  <c i="1" r="AU56"/>
  <c i="2" r="BK87"/>
  <c r="J87"/>
  <c r="J60"/>
  <c i="3" r="BK91"/>
  <c r="J91"/>
  <c r="J60"/>
  <c i="4" r="BK89"/>
  <c r="J89"/>
  <c r="J60"/>
  <c i="5" r="BK80"/>
  <c r="J80"/>
  <c r="J59"/>
  <c i="2" r="J33"/>
  <c i="1" r="AV55"/>
  <c r="AT55"/>
  <c i="5" r="J33"/>
  <c i="1" r="AV58"/>
  <c r="AT58"/>
  <c r="BC54"/>
  <c r="W32"/>
  <c r="BD54"/>
  <c r="W33"/>
  <c r="BB54"/>
  <c r="W31"/>
  <c i="2" r="F33"/>
  <c i="1" r="AZ55"/>
  <c i="3" r="F33"/>
  <c i="1" r="AZ56"/>
  <c r="BA54"/>
  <c r="W30"/>
  <c i="4" r="J33"/>
  <c i="1" r="AV57"/>
  <c r="AT57"/>
  <c i="5" r="F33"/>
  <c i="1" r="AZ58"/>
  <c i="3" r="J33"/>
  <c i="1" r="AV56"/>
  <c r="AT56"/>
  <c i="4" r="F33"/>
  <c i="1" r="AZ57"/>
  <c i="3" l="1" r="BK90"/>
  <c r="J90"/>
  <c i="2" r="BK86"/>
  <c r="J86"/>
  <c r="J59"/>
  <c i="4" r="BK88"/>
  <c r="J88"/>
  <c r="J59"/>
  <c i="1" r="AU54"/>
  <c i="5" r="J30"/>
  <c i="1" r="AG58"/>
  <c r="AW54"/>
  <c r="AK30"/>
  <c r="AZ54"/>
  <c r="W29"/>
  <c i="3" r="J30"/>
  <c i="1" r="AG56"/>
  <c r="AY54"/>
  <c r="AX54"/>
  <c i="5" l="1" r="J39"/>
  <c i="3" r="J39"/>
  <c r="J59"/>
  <c i="1" r="AN56"/>
  <c r="AN58"/>
  <c i="4" r="J30"/>
  <c i="1" r="AG57"/>
  <c i="2" r="J30"/>
  <c i="1" r="AG55"/>
  <c r="AN55"/>
  <c r="AV54"/>
  <c r="AK29"/>
  <c i="2" l="1" r="J39"/>
  <c i="4" r="J39"/>
  <c i="1" r="AN57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<sst xmlns="http://schemas.openxmlformats.org/spreadsheetml/2006/main">
  <si>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</si>
  <si>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</si>
  <si>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</si>
  <si>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</si>
  <si>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</si>
  <si>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{e7d7af6c-c039-4a81-bb7f-b36cccdbd6d8}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</si>
  <si>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</si>
  <si>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</si>
  <si>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</si>
  <si>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</si>
  <si>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</si>
  <si>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</si>
  <si>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</si>
  <si>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</si>
  <si>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021-08-01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</si>
  <si>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</si>
  <si>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</si>
  <si>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ENCOVANY_REKO MALÉ VODNÍ NÁDRŽE</t>
  </si>
  <si>
    <t>KSO:</t>
  </si>
  <si>
    <t>833 1</t>
  </si>
  <si>
    <t>CC-CZ:</t>
  </si>
  <si>
    <t>2</t>
  </si>
  <si>
    <t>Místo:</t>
  </si>
  <si>
    <t xml:space="preserve"> </t>
  </si>
  <si>
    <t>Datum:</t>
  </si>
  <si>
    <t>6. 9. 2021</t>
  </si>
  <si>
    <t>Zadavatel:</t>
  </si>
  <si>
    <t>IČ:</t>
  </si>
  <si>
    <t>00264202</t>
  </si>
  <si>
    <t>Obec Polepy, Polepy 112, 411 47</t>
  </si>
  <si>
    <t>DIČ:</t>
  </si>
  <si>
    <t/>
  </si>
  <si>
    <t>Uchazeč:</t>
  </si>
  <si>
    <t>Vyplň údaj</t>
  </si>
  <si>
    <t>Projektant:</t>
  </si>
  <si>
    <t>14868202</t>
  </si>
  <si>
    <t>AQUECON a.s., Čs.Legií 445/4, 415 01 Teplice</t>
  </si>
  <si>
    <t>True</t>
  </si>
  <si>
    <t>Zpracovatel:</t>
  </si>
  <si>
    <t>Miluše Vágnerová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</si>
  <si>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</si>
  <si>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</si>
  <si>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</si>
  <si>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</si>
  <si>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</si>
  <si>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</si>
  <si>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</si>
  <si>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</si>
  <si>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</si>
  <si>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</si>
  <si>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</si>
  <si>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</si>
  <si>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</si>
  <si>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</si>
  <si>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</si>
  <si>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</si>
  <si>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</si>
  <si>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</si>
  <si>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</si>
  <si>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</si>
  <si>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</si>
  <si>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</si>
  <si>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</si>
  <si>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</si>
  <si>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</si>
  <si>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</si>
  <si>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</si>
  <si>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</si>
  <si>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</si>
  <si>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</si>
  <si>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</si>
  <si>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</si>
  <si>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</si>
  <si>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</si>
  <si>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</si>
  <si>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</si>
  <si>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</si>
  <si>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</si>
  <si>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</si>
  <si>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</si>
  <si>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</si>
  <si>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</si>
  <si>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01_Reko břehů a úprava dna</t>
  </si>
  <si>
    <t>ING</t>
  </si>
  <si>
    <t>1</t>
  </si>
  <si>
    <t>{50388427-e258-4eec-9084-9b62e515cb46}</t>
  </si>
  <si>
    <t>02</t>
  </si>
  <si>
    <t>SO 02_Nátokové potrubí</t>
  </si>
  <si>
    <t>{2a7450c9-4cd2-4f00-a3ef-2fb2085e43ab}</t>
  </si>
  <si>
    <t>03</t>
  </si>
  <si>
    <t>SO 03_Objekt spodní výpusti a výústní objekt</t>
  </si>
  <si>
    <t>{d9ae6fa1-4415-4291-a10f-a2dfe241426c}</t>
  </si>
  <si>
    <t>04</t>
  </si>
  <si>
    <t>VRN a ostatní náklady</t>
  </si>
  <si>
    <t>VON</t>
  </si>
  <si>
    <t>{5fae4406-e13b-4b08-80af-9d18d9a46e04}</t>
  </si>
  <si>
    <t>KRYCÍ LIST SOUPISU PRACÍ</t>
  </si>
  <si>
    <t>Objekt:</t>
  </si>
  <si>
    <t>01 - SO 01_Reko břehů a úprava dna</t>
  </si>
  <si>
    <t>Encovany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</si>
  <si>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</si>
  <si>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</si>
  <si>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</si>
  <si>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</si>
  <si>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</si>
  <si>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</si>
  <si>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</si>
  <si>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</si>
  <si>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</si>
  <si>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</si>
  <si>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</si>
  <si>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</si>
  <si>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</si>
  <si>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</si>
  <si>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</si>
  <si>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</si>
  <si>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</si>
  <si>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</si>
  <si>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</si>
  <si>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</si>
  <si>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</si>
  <si>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</si>
  <si>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</si>
  <si>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</si>
  <si>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</si>
  <si>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</si>
  <si>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</si>
  <si>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</si>
  <si>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</si>
  <si>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115001102</t>
  </si>
  <si>
    <t>Převedení vody potrubím DN přes 100 do 150</t>
  </si>
  <si>
    <t>m</t>
  </si>
  <si>
    <t>CS ÚRS 2021 02</t>
  </si>
  <si>
    <t>4</t>
  </si>
  <si>
    <t>1810612732</t>
  </si>
  <si>
    <t>PP</t>
  </si>
  <si>
    <t>Převedení vody potrubím průměru DN přes 100 do 150</t>
  </si>
  <si>
    <t>Online PSC</t>
  </si>
  <si>
    <t>https://podminky.urs.cz/item/CS_URS_2021_02/115001102</t>
  </si>
  <si>
    <t>115101201</t>
  </si>
  <si>
    <t>Čerpání vody na dopravní výšku do 10 m průměrný přítok do 500 l/min</t>
  </si>
  <si>
    <t>hod</t>
  </si>
  <si>
    <t>-131990528</t>
  </si>
  <si>
    <t>Čerpání vody na dopravní výšku do 10 m s uvažovaným průměrným přítokem do 500 l/min</t>
  </si>
  <si>
    <t>https://podminky.urs.cz/item/CS_URS_2021_02/115101201</t>
  </si>
  <si>
    <t>3</t>
  </si>
  <si>
    <t>115101301</t>
  </si>
  <si>
    <t>Pohotovost čerpací soupravy pro dopravní výšku do 10 m přítok do 500 l/min</t>
  </si>
  <si>
    <t>den</t>
  </si>
  <si>
    <t>1781631622</t>
  </si>
  <si>
    <t>Pohotovost záložní čerpací soupravy pro dopravní výšku do 10 m s uvažovaným průměrným přítokem do 500 l/min</t>
  </si>
  <si>
    <t>https://podminky.urs.cz/item/CS_URS_2021_02/115101301</t>
  </si>
  <si>
    <t>122703602</t>
  </si>
  <si>
    <t>Odstranění nánosů při únosnosti dna přes 40 do 60 kPa</t>
  </si>
  <si>
    <t>m3</t>
  </si>
  <si>
    <t>-1055925600</t>
  </si>
  <si>
    <t>Odstranění nánosů z vypuštěných vodních nádrží nebo rybníků s uložením do hromad na vzdálenost do 20 m ve výkopišti při únosnosti dna přes 40 kPa do 60 kPa</t>
  </si>
  <si>
    <t>https://podminky.urs.cz/item/CS_URS_2021_02/122703602</t>
  </si>
  <si>
    <t>5</t>
  </si>
  <si>
    <t>162253101</t>
  </si>
  <si>
    <t>Vodorovné přemístění nánosu z nádrží přes 20 do 60 m při únosnosti dna přes 40 kPa</t>
  </si>
  <si>
    <t>-256686809</t>
  </si>
  <si>
    <t>Vodorovné přemístění nánosu z vodních nádrží nebo rybníků s vyklopením a hrubým urovnáním skládky při únosnosti dna přes 40 kPa, na vzdálenost přes 20 do 60 m</t>
  </si>
  <si>
    <t>https://podminky.urs.cz/item/CS_URS_2021_02/162253101</t>
  </si>
  <si>
    <t>6</t>
  </si>
  <si>
    <t>162253901.</t>
  </si>
  <si>
    <t>Příplatek k vodorovnému přemístění nánosu při únosnosti dna přes 40 kPa ZKD 40 m přes 60 m</t>
  </si>
  <si>
    <t>1235272768</t>
  </si>
  <si>
    <t>Vodorovné přemístění nánosu z vodních nádrží nebo rybníků s vyklopením a hrubým urovnáním skládky Příplatek k ceně -3101 za každých dalších i započatých 40 m přes 60 m</t>
  </si>
  <si>
    <t>VV</t>
  </si>
  <si>
    <t>392*25 "do 1 km"</t>
  </si>
  <si>
    <t>Součet</t>
  </si>
  <si>
    <t>7</t>
  </si>
  <si>
    <t>171152501</t>
  </si>
  <si>
    <t>Zhutnění podloží z hornin soudržných nebo nesoudržných pod násypy</t>
  </si>
  <si>
    <t>m2</t>
  </si>
  <si>
    <t>1461667098</t>
  </si>
  <si>
    <t>Zhutnění podloží pod násypy z rostlé horniny třídy těžitelnosti I a II, skupiny 1 až 4 z hornin soudružných a nesoudržných</t>
  </si>
  <si>
    <t>https://podminky.urs.cz/item/CS_URS_2021_02/171152501</t>
  </si>
  <si>
    <t>"povrch pod patkou - TZ D str.2" 96,00 * 1,30</t>
  </si>
  <si>
    <t>8</t>
  </si>
  <si>
    <t>181351115.</t>
  </si>
  <si>
    <t>Rozprostření sedimentu tl vrstvy přes 250 do 300 mm pl přes 500 m2 v rovině nebo ve svahu do 1:5 strojně</t>
  </si>
  <si>
    <t>839137310</t>
  </si>
  <si>
    <t>Rozprostření a urovnání sedimentu v rovině nebo ve svahu sklonu do 1:5 strojně při souvislé ploše přes 500 m2, tl. vrstvy přes 250 do 300 mm</t>
  </si>
  <si>
    <t xml:space="preserve">392,00/0,30  "rozprostření sedimentu na poli"</t>
  </si>
  <si>
    <t>Svislé a kompletní konstrukce</t>
  </si>
  <si>
    <t>9</t>
  </si>
  <si>
    <t>321213114</t>
  </si>
  <si>
    <t>Zdivo nadzákladové z lomového kamene vodních staveb výplňové na maltu MC 25</t>
  </si>
  <si>
    <t>-1872902929</t>
  </si>
  <si>
    <t>Zdivo nadzákladové z lomového kamene vodních staveb přehrad, jezů a plavebních komor, spodní stavby vodních elektráren, odběrných věží a výpustných zařízení, opěrných zdí, šachet, šachtic a ostatních konstrukcí výplňové z lomového kamene tříděného na maltu cementovou MC 25</t>
  </si>
  <si>
    <t>https://podminky.urs.cz/item/CS_URS_2021_02/321213114</t>
  </si>
  <si>
    <t>91,480 "dle TZ D str.2"</t>
  </si>
  <si>
    <t>10</t>
  </si>
  <si>
    <t>321311115</t>
  </si>
  <si>
    <t>Konstrukce vodních staveb z betonu prostého mrazuvzdorného tř. C 25/30</t>
  </si>
  <si>
    <t>-2121589907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</si>
  <si>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</si>
  <si>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https://podminky.urs.cz/item/CS_URS_2021_02/321311115</t>
  </si>
  <si>
    <t>96,00*1,30*0,80</t>
  </si>
  <si>
    <t>11</t>
  </si>
  <si>
    <t>321351010</t>
  </si>
  <si>
    <t>Bednění konstrukcí vodních staveb rovinné - zřízení</t>
  </si>
  <si>
    <t>721582417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</si>
  <si>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</si>
  <si>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https://podminky.urs.cz/item/CS_URS_2021_02/321351010</t>
  </si>
  <si>
    <t>96,00*0,80*2</t>
  </si>
  <si>
    <t>12</t>
  </si>
  <si>
    <t>321352010</t>
  </si>
  <si>
    <t>Bednění konstrukcí vodních staveb rovinné - odstranění</t>
  </si>
  <si>
    <t>1559608074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</si>
  <si>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</si>
  <si>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https://podminky.urs.cz/item/CS_URS_2021_02/321352010</t>
  </si>
  <si>
    <t>13</t>
  </si>
  <si>
    <t>321368211</t>
  </si>
  <si>
    <t>Výztuž železobetonových konstrukcí vodních staveb ze svařovaných sítí</t>
  </si>
  <si>
    <t>t</t>
  </si>
  <si>
    <t>-1762490046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</si>
  <si>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</si>
  <si>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https://podminky.urs.cz/item/CS_URS_2021_02/321368211</t>
  </si>
  <si>
    <t>96,00*1,50 * 0,004</t>
  </si>
  <si>
    <t>Vodorovné konstrukce</t>
  </si>
  <si>
    <t>14</t>
  </si>
  <si>
    <t>465511127</t>
  </si>
  <si>
    <t>Dlažba z lomového kamene na sucho s vyklínováním a vyplněním spár tl 200 mm</t>
  </si>
  <si>
    <t>1310819736</t>
  </si>
  <si>
    <t>Dlažba z lomového kamene lomařsky upraveného na sucho s vyklínováním kamenem, s vyplněním spár těženým kamenivem, drnem nebo ornicí s osetím, tl. kamene 200 mm</t>
  </si>
  <si>
    <t>https://podminky.urs.cz/item/CS_URS_2021_02/465511127</t>
  </si>
  <si>
    <t>"opevnění vjezdu - vč. D 1.2" 13,420</t>
  </si>
  <si>
    <t>Ostatní konstrukce a práce, bourání</t>
  </si>
  <si>
    <t>960211251</t>
  </si>
  <si>
    <t>Bourání vodních staveb zděných z kamene nebo z cihel, z vodní hladiny</t>
  </si>
  <si>
    <t>1933786832</t>
  </si>
  <si>
    <t>Bourání konstrukcí vodních staveb z hladiny, s naložením vybouraných hmot a suti na dopravní prostředek nebo s odklizením na hromady do vzdálenosti 20 m zděných z kamene nebo z cihel</t>
  </si>
  <si>
    <t>https://podminky.urs.cz/item/CS_URS_2021_02/960211251</t>
  </si>
  <si>
    <t>96,00*0,35*1,40</t>
  </si>
  <si>
    <t>997</t>
  </si>
  <si>
    <t>Přesun sutě</t>
  </si>
  <si>
    <t>16</t>
  </si>
  <si>
    <t>997321211</t>
  </si>
  <si>
    <t>Svislá doprava suti a vybouraných hmot v do 4 m</t>
  </si>
  <si>
    <t>-114545104</t>
  </si>
  <si>
    <t>Svislá doprava suti a vybouraných hmot s naložením do dopravního zařízení a s vyprázdněním dopravního zařízení na hromadu nebo do dopravního prostředku na výšku do 4 m</t>
  </si>
  <si>
    <t>https://podminky.urs.cz/item/CS_URS_2021_02/997321211</t>
  </si>
  <si>
    <t>17</t>
  </si>
  <si>
    <t>997321511</t>
  </si>
  <si>
    <t>Vodorovná doprava suti a vybouraných hmot po suchu do 1 km</t>
  </si>
  <si>
    <t>1589945281</t>
  </si>
  <si>
    <t>Vodorovná doprava suti a vybouraných hmot bez naložení, s vyložením a hrubým urovnáním po suchu, na vzdálenost do 1 km</t>
  </si>
  <si>
    <t>https://podminky.urs.cz/item/CS_URS_2021_02/997321511</t>
  </si>
  <si>
    <t>18</t>
  </si>
  <si>
    <t>997321529</t>
  </si>
  <si>
    <t>Příplatek za další 1 km vodorovné dopravy suti a vybouraných hmot po vodě</t>
  </si>
  <si>
    <t>-862150644</t>
  </si>
  <si>
    <t>Vodorovná doprava suti a vybouraných hmot bez naložení, s vyložením a hrubým urovnáním po vodě plavidlem, na vzdálenost Příplatek k cenám za každý další i započatý 1 km přes 1 km</t>
  </si>
  <si>
    <t>https://podminky.urs.cz/item/CS_URS_2021_02/997321529</t>
  </si>
  <si>
    <t>124,656*16</t>
  </si>
  <si>
    <t>19</t>
  </si>
  <si>
    <t>997013631</t>
  </si>
  <si>
    <t>Poplatek za uložení na skládce (skládkovné) stavebního odpadu směsného kód odpadu 17 09 04</t>
  </si>
  <si>
    <t>-1819784167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</si>
  <si>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</si>
  <si>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</si>
  <si>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</si>
  <si>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</si>
  <si>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20</t>
  </si>
  <si>
    <t>998332011</t>
  </si>
  <si>
    <t>Přesun hmot pro úpravy vodních toků a kanály</t>
  </si>
  <si>
    <t>1797242666</t>
  </si>
  <si>
    <t>Přesun hmot pro úpravy vodních toků a kanály, hráze rybníků apod. dopravní vzdálenost do 500 m</t>
  </si>
  <si>
    <t>https://podminky.urs.cz/item/CS_URS_2021_02/998332011</t>
  </si>
  <si>
    <t>02 - SO 02_Nátokové potrubí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</si>
  <si>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</si>
  <si>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</si>
  <si>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</si>
  <si>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</si>
  <si>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>113107423</t>
  </si>
  <si>
    <t>Odstranění podkladu z kameniva drceného tl přes 200 do 300 mm při překopech strojně pl do 15 m2</t>
  </si>
  <si>
    <t>-1433808187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</si>
  <si>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</si>
  <si>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https://podminky.urs.cz/item/CS_URS_2021_02/113107423</t>
  </si>
  <si>
    <t>"nad rýhou" ( 3,70+2,70)*1,10</t>
  </si>
  <si>
    <t>113154123</t>
  </si>
  <si>
    <t>Frézování živičného krytu tl 50 mm pruh š přes 0,5 do 1 m pl do 500 m2 bez překážek v trase</t>
  </si>
  <si>
    <t>-608756980</t>
  </si>
  <si>
    <t>Frézování živičného podkladu nebo krytu s naložením na dopravní prostředek plochy do 500 m2 bez překážek v trase pruhu šířky přes 0,5 m do 1 m, tloušťky vrstvy 50 mm</t>
  </si>
  <si>
    <t>https://podminky.urs.cz/item/CS_URS_2021_02/113154123</t>
  </si>
  <si>
    <t xml:space="preserve">"dle situace povrchů - odměřeno  z cadu" 12,90</t>
  </si>
  <si>
    <t>"OK s přesahem 200 mm na každou stranu" (3,70+2,70 ) * 1,50</t>
  </si>
  <si>
    <t>119001401</t>
  </si>
  <si>
    <t>Dočasné zajištění potrubí ocelového nebo litinového DN do 200 mm</t>
  </si>
  <si>
    <t>766372633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</si>
  <si>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</si>
  <si>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https://podminky.urs.cz/item/CS_URS_2021_02/119001401</t>
  </si>
  <si>
    <t>1,10 * 3 "plynovod, vodovod"</t>
  </si>
  <si>
    <t>119001412</t>
  </si>
  <si>
    <t>Dočasné zajištění potrubí betonového, ŽB nebo kameninového DN přes 200 do 500 mm</t>
  </si>
  <si>
    <t>32968902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</si>
  <si>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</si>
  <si>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https://podminky.urs.cz/item/CS_URS_2021_02/119001412</t>
  </si>
  <si>
    <t>1,10 * 2 "kanalizace"</t>
  </si>
  <si>
    <t>119001421</t>
  </si>
  <si>
    <t>Dočasné zajištění kabelů a kabelových tratí ze 3 volně ložených kabelů</t>
  </si>
  <si>
    <t>-516820708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</si>
  <si>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</si>
  <si>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</si>
  <si>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1,10*1 "nn podzemní"</t>
  </si>
  <si>
    <t>119002411</t>
  </si>
  <si>
    <t>Pojezdový ocelový plech pro zabezpečení výkopu zřízení</t>
  </si>
  <si>
    <t>-1188896014</t>
  </si>
  <si>
    <t>Pomocné konstrukce při zabezpečení výkopu vodorovné pojízdné z tlustého ocelového plechu šířky výkopu do 1 m zřízení</t>
  </si>
  <si>
    <t>https://podminky.urs.cz/item/CS_URS_2021_02/119002411</t>
  </si>
  <si>
    <t>"pojezd přes komunikaci" 2,00*3,00</t>
  </si>
  <si>
    <t>119002412</t>
  </si>
  <si>
    <t>Pojezdový ocelový plech pro zabezpečení výkopu odstranění</t>
  </si>
  <si>
    <t>-1874996348</t>
  </si>
  <si>
    <t>Pomocné konstrukce při zabezpečení výkopu vodorovné pojízdné z tlustého ocelového plechu šířky výkopu do 1 m odstranění</t>
  </si>
  <si>
    <t>https://podminky.urs.cz/item/CS_URS_2021_02/119002412</t>
  </si>
  <si>
    <t>119003131</t>
  </si>
  <si>
    <t>Výstražná páska pro zabezpečení výkopu zřízení</t>
  </si>
  <si>
    <t>1627762249</t>
  </si>
  <si>
    <t>Pomocné konstrukce při zabezpečení výkopu svislé výstražná páska zřízení</t>
  </si>
  <si>
    <t>https://podminky.urs.cz/item/CS_URS_2021_02/119003131</t>
  </si>
  <si>
    <t xml:space="preserve">67,60*2 + 2,10*2 </t>
  </si>
  <si>
    <t>119003132</t>
  </si>
  <si>
    <t>Výstražná páska pro zabezpečení výkopu odstranění</t>
  </si>
  <si>
    <t>-464799133</t>
  </si>
  <si>
    <t>Pomocné konstrukce při zabezpečení výkopu svislé výstražná páska odstranění</t>
  </si>
  <si>
    <t>https://podminky.urs.cz/item/CS_URS_2021_02/119003132</t>
  </si>
  <si>
    <t>119004111</t>
  </si>
  <si>
    <t>Bezpečný vstup nebo výstup z výkopu pomocí žebříku zřízení</t>
  </si>
  <si>
    <t>666027576</t>
  </si>
  <si>
    <t>Pomocné konstrukce při zabezpečení výkopu bezpečný vstup nebo výstup žebříkem zřízení</t>
  </si>
  <si>
    <t>https://podminky.urs.cz/item/CS_URS_2021_02/119004111</t>
  </si>
  <si>
    <t>( 2,40+1,10 ) *1</t>
  </si>
  <si>
    <t>119004112</t>
  </si>
  <si>
    <t>Bezpečný vstup nebo výstup z výkopu pomocí žebříku odstranění</t>
  </si>
  <si>
    <t>-1217537613</t>
  </si>
  <si>
    <t>Pomocné konstrukce při zabezpečení výkopu bezpečný vstup nebo výstup žebříkem odstranění</t>
  </si>
  <si>
    <t>https://podminky.urs.cz/item/CS_URS_2021_02/119004112</t>
  </si>
  <si>
    <t>121151104</t>
  </si>
  <si>
    <t>Sejmutí ornice plochy do 100 m2 tl vrstvy přes 200 do 250 mm strojně</t>
  </si>
  <si>
    <t>-686504365</t>
  </si>
  <si>
    <t>Sejmutí ornice strojně při souvislé ploše do 100 m2, tl. vrstvy přes 200 do 250 mm</t>
  </si>
  <si>
    <t>https://podminky.urs.cz/item/CS_URS_2021_02/121151104</t>
  </si>
  <si>
    <t xml:space="preserve">"dle situace povrchů - odměřeno z cadu "  60,90</t>
  </si>
  <si>
    <t>132254204</t>
  </si>
  <si>
    <t>Hloubení zapažených rýh š do 2000 mm v hornině třídy těžitelnosti I skupiny 3 objem do 500 m3</t>
  </si>
  <si>
    <t>-1385418764</t>
  </si>
  <si>
    <t>Hloubení zapažených rýh šířky přes 800 do 2 000 mm strojně s urovnáním dna do předepsaného profilu a spádu v hornině třídy těžitelnosti I skupiny 3 přes 100 do 500 m3</t>
  </si>
  <si>
    <t>https://podminky.urs.cz/item/CS_URS_2021_02/132254204</t>
  </si>
  <si>
    <t>4,70*1,10*1,20</t>
  </si>
  <si>
    <t>16,20*1,10*1,80</t>
  </si>
  <si>
    <t>46,70*1,10*2,40</t>
  </si>
  <si>
    <t xml:space="preserve">"odpočet sejmuté ornice"  - ( 67,60-3,70-2,70)*1,10*0,25</t>
  </si>
  <si>
    <t xml:space="preserve">"odpočet bourané komunikace"  - ( 3,70+2,70) *1,10*0,35</t>
  </si>
  <si>
    <t>Mezisoučet</t>
  </si>
  <si>
    <t>142,274*0,50 "50% zem. tř. 3"</t>
  </si>
  <si>
    <t>132354204</t>
  </si>
  <si>
    <t>Hloubení zapažených rýh š do 2000 mm v hornině třídy těžitelnosti II skupiny 4 objem do 500 m3</t>
  </si>
  <si>
    <t>-1608696115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</si>
  <si>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</si>
  <si>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https://podminky.urs.cz/item/CS_URS_2021_02/132354204</t>
  </si>
  <si>
    <t xml:space="preserve">142,274*0,50  "50% zem. tř. 4"</t>
  </si>
  <si>
    <t>151101101</t>
  </si>
  <si>
    <t>Zřízení příložného pažení a rozepření stěn rýh hl do 2 m</t>
  </si>
  <si>
    <t>-2060297889</t>
  </si>
  <si>
    <t>Zřízení pažení a rozepření stěn rýh pro podzemní vedení příložné pro jakoukoliv mezerovitost, hloubky do 2 m</t>
  </si>
  <si>
    <t>https://podminky.urs.cz/item/CS_URS_2021_02/151101101</t>
  </si>
  <si>
    <t>16,20*1,80*2</t>
  </si>
  <si>
    <t>151101102</t>
  </si>
  <si>
    <t>Zřízení příložného pažení a rozepření stěn rýh hl přes 2 do 4 m</t>
  </si>
  <si>
    <t>-831893601</t>
  </si>
  <si>
    <t>Zřízení pažení a rozepření stěn rýh pro podzemní vedení příložné pro jakoukoliv mezerovitost, hloubky přes 2 do 4 m</t>
  </si>
  <si>
    <t>https://podminky.urs.cz/item/CS_URS_2021_02/151101102</t>
  </si>
  <si>
    <t>46,70*2,40*2</t>
  </si>
  <si>
    <t>151101111</t>
  </si>
  <si>
    <t>Odstranění příložného pažení a rozepření stěn rýh hl do 2 m</t>
  </si>
  <si>
    <t>1099532677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</si>
  <si>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</si>
  <si>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</si>
  <si>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151101112</t>
  </si>
  <si>
    <t>Odstranění příložného pažení a rozepření stěn rýh hl přes 2 do 4 m</t>
  </si>
  <si>
    <t>-1221567565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</si>
  <si>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</si>
  <si>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</si>
  <si>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162351103</t>
  </si>
  <si>
    <t>Vodorovné přemístění přes 50 do 500 m výkopku/sypaniny z horniny třídy těžitelnosti I skupiny 1 až 3</t>
  </si>
  <si>
    <t>513843040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</si>
  <si>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</si>
  <si>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</si>
  <si>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"mezidepo zem. tř. 3 - zemina pro zásyp - tam a zpět" 93,94 * 0,50 * 0,80 *2</t>
  </si>
  <si>
    <t>162351123</t>
  </si>
  <si>
    <t>Vodorovné přemístění přes 50 do 500 m výkopku/sypaniny z hornin třídy těžitelnosti II skupiny 4 a 5</t>
  </si>
  <si>
    <t>2106209599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</si>
  <si>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</si>
  <si>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https://podminky.urs.cz/item/CS_URS_2021_02/162351123</t>
  </si>
  <si>
    <t>"mezidepo zem. tř. 4 - pro zásyp tam a zpět" 93,94 * 0,50 * 0,80 * 2</t>
  </si>
  <si>
    <t>162751117</t>
  </si>
  <si>
    <t>Vodorovné přemístění přes 9 000 do 10000 m výkopku/sypaniny z horniny třídy těžitelnosti I skupiny 1 až 3</t>
  </si>
  <si>
    <t>-1412689731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</si>
  <si>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</si>
  <si>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</si>
  <si>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"na skládku - obsyp+lože" 37,180 + 11,154</t>
  </si>
  <si>
    <t>"zásyp 20% šp " 93,94*0,20</t>
  </si>
  <si>
    <t xml:space="preserve">67,122*0,50  "50% zem. tř.3"</t>
  </si>
  <si>
    <t>22</t>
  </si>
  <si>
    <t>162751119</t>
  </si>
  <si>
    <t>Příplatek k vodorovnému přemístění výkopku/sypaniny z horniny třídy těžitelnosti I skupiny 1 až 3 ZKD 1000 m přes 10000 m</t>
  </si>
  <si>
    <t>-1530748446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</si>
  <si>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</si>
  <si>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</si>
  <si>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"do 17 km" 33,561*7</t>
  </si>
  <si>
    <t>23</t>
  </si>
  <si>
    <t>162751137</t>
  </si>
  <si>
    <t>Vodorovné přemístění přes 9 000 do 10000 m výkopku/sypaniny z horniny třídy těžitelnosti II skupiny 4 a 5</t>
  </si>
  <si>
    <t>1381018669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</si>
  <si>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</si>
  <si>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</si>
  <si>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 xml:space="preserve">67,122*0,50  "50% zem. tř.4"</t>
  </si>
  <si>
    <t>24</t>
  </si>
  <si>
    <t>162751139</t>
  </si>
  <si>
    <t>Příplatek k vodorovnému přemístění výkopku/sypaniny z horniny třídy těžitelnosti II skupiny 4 a 5 ZKD 1000 m přes 10000 m</t>
  </si>
  <si>
    <t>-638257409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</si>
  <si>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</si>
  <si>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https://podminky.urs.cz/item/CS_URS_2021_02/162751139</t>
  </si>
  <si>
    <t>33,561*7</t>
  </si>
  <si>
    <t>25</t>
  </si>
  <si>
    <t>167151111</t>
  </si>
  <si>
    <t>Nakládání výkopku z hornin třídy těžitelnosti I skupiny 1 až 3 přes 100 m3</t>
  </si>
  <si>
    <t>-667970367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</si>
  <si>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</si>
  <si>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</si>
  <si>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"na skládku" 33,561</t>
  </si>
  <si>
    <t>"na mezidepo" 75,152</t>
  </si>
  <si>
    <t>26</t>
  </si>
  <si>
    <t>167151112</t>
  </si>
  <si>
    <t>Nakládání výkopku z hornin třídy těžitelnosti II skupiny 4 a 5 přes 100 m3</t>
  </si>
  <si>
    <t>-1971484037</t>
  </si>
  <si>
    <t>Nakládání, skládání a překládání neulehlého výkopku nebo sypaniny strojně nakládání, množství přes 100 m3, z hornin třídy těžitelnosti II, skupiny 4 a 5</t>
  </si>
  <si>
    <t>https://podminky.urs.cz/item/CS_URS_2021_02/167151112</t>
  </si>
  <si>
    <t>27</t>
  </si>
  <si>
    <t>171201231</t>
  </si>
  <si>
    <t>Poplatek za uložení zeminy a kamení na recyklační skládce (skládkovné) kód odpadu 17 05 04</t>
  </si>
  <si>
    <t>1406066102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</si>
  <si>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</si>
  <si>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</si>
  <si>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67,122*2</t>
  </si>
  <si>
    <t>28</t>
  </si>
  <si>
    <t>171251201</t>
  </si>
  <si>
    <t>Uložení sypaniny na skládky nebo meziskládky</t>
  </si>
  <si>
    <t>-1154444060</t>
  </si>
  <si>
    <t>Uložení sypaniny na skládky nebo meziskládky bez hutnění s upravením uložené sypaniny do předepsaného tvaru</t>
  </si>
  <si>
    <t>https://podminky.urs.cz/item/CS_URS_2021_02/171251201</t>
  </si>
  <si>
    <t>33,561*2</t>
  </si>
  <si>
    <t>29</t>
  </si>
  <si>
    <t>174151101</t>
  </si>
  <si>
    <t>Zásyp jam, šachet rýh nebo kolem objektů sypaninou se zhutněním</t>
  </si>
  <si>
    <t>1061843824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</si>
  <si>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</si>
  <si>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</si>
  <si>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"celková kubatura - odpočet obsypu s potrubím - odpočet lože"</t>
  </si>
  <si>
    <t xml:space="preserve">142,274 - 37,180 -  11,154</t>
  </si>
  <si>
    <t>30</t>
  </si>
  <si>
    <t>M</t>
  </si>
  <si>
    <t>58331200</t>
  </si>
  <si>
    <t>štěrkopísek netříděný zásypový</t>
  </si>
  <si>
    <t>828739480</t>
  </si>
  <si>
    <t>https://podminky.urs.cz/item/CS_URS_2021_02/58331200</t>
  </si>
  <si>
    <t xml:space="preserve">93,94*0,20 * 2,00  "TZ D - str.10 - zásyp 20% ŠP"</t>
  </si>
  <si>
    <t>31</t>
  </si>
  <si>
    <t>175151101</t>
  </si>
  <si>
    <t>Obsypání potrubí strojně sypaninou bez prohození, uloženou do 3 m</t>
  </si>
  <si>
    <t>-2129162959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</si>
  <si>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</si>
  <si>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</si>
  <si>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67,60*1,10*0,50</t>
  </si>
  <si>
    <t>"odpočet vytlač. kubatury potrubí" - 3,14*0,10*0,10*67,60</t>
  </si>
  <si>
    <t>32</t>
  </si>
  <si>
    <t>58337302</t>
  </si>
  <si>
    <t>štěrkopísek frakce 8/16</t>
  </si>
  <si>
    <t>-744694411</t>
  </si>
  <si>
    <t>https://podminky.urs.cz/item/CS_URS_2021_02/58337302</t>
  </si>
  <si>
    <t>35,057*2,00</t>
  </si>
  <si>
    <t>33</t>
  </si>
  <si>
    <t>181351004</t>
  </si>
  <si>
    <t>Rozprostření ornice tl vrstvy přes 200 do 250 mm pl do 100 m2 v rovině nebo ve svahu do 1:5 strojně</t>
  </si>
  <si>
    <t>-925318579</t>
  </si>
  <si>
    <t>Rozprostření a urovnání ornice v rovině nebo ve svahu sklonu do 1:5 strojně při souvislé ploše do 100 m2, tl. vrstvy přes 200 do 250 mm</t>
  </si>
  <si>
    <t>https://podminky.urs.cz/item/CS_URS_2021_02/181351004</t>
  </si>
  <si>
    <t>34</t>
  </si>
  <si>
    <t>181411121</t>
  </si>
  <si>
    <t>Založení lučního trávníku výsevem pl do 1000 m2 v rovině a ve svahu do 1:5</t>
  </si>
  <si>
    <t>-675409891</t>
  </si>
  <si>
    <t>Založení trávníku na půdě předem připravené plochy do 1000 m2 výsevem včetně utažení lučního v rovině nebo na svahu do 1:5</t>
  </si>
  <si>
    <t>https://podminky.urs.cz/item/CS_URS_2021_02/181411121</t>
  </si>
  <si>
    <t>35</t>
  </si>
  <si>
    <t>00572472</t>
  </si>
  <si>
    <t>osivo směs travní krajinná-rovinná</t>
  </si>
  <si>
    <t>kg</t>
  </si>
  <si>
    <t>-191691461</t>
  </si>
  <si>
    <t>https://podminky.urs.cz/item/CS_URS_2021_02/00572472</t>
  </si>
  <si>
    <t>60,90</t>
  </si>
  <si>
    <t>60,9*0,02 'Přepočtené koeficientem množství</t>
  </si>
  <si>
    <t>Zakládání</t>
  </si>
  <si>
    <t>36</t>
  </si>
  <si>
    <t>212752401</t>
  </si>
  <si>
    <t>Trativod z drenážních trubek korugovaných PE-HD SN 8 perforace 360° včetně lože otevřený výkop DN 100 pro liniové stavby</t>
  </si>
  <si>
    <t>587229466</t>
  </si>
  <si>
    <t>Trativody z drenážních trubek pro liniové stavby a komunikace se zřízením štěrkového lože pod trubky a s jejich obsypem v otevřeném výkopu trubka korugovaná sendvičová PE-HD SN 8 celoperforovaná 360° DN 100</t>
  </si>
  <si>
    <t>https://podminky.urs.cz/item/CS_URS_2021_02/212752401</t>
  </si>
  <si>
    <t>37</t>
  </si>
  <si>
    <t>213141111</t>
  </si>
  <si>
    <t>Zřízení vrstvy z geotextilie v rovině nebo ve sklonu do 1:5 š do 3 m</t>
  </si>
  <si>
    <t>837719956</t>
  </si>
  <si>
    <t>Zřízení vrstvy z geotextilie filtrační, separační, odvodňovací, ochranné, výztužné nebo protierozní v rovině nebo ve sklonu do 1:5, šířky do 3 m</t>
  </si>
  <si>
    <t>https://podminky.urs.cz/item/CS_URS_2021_02/213141111</t>
  </si>
  <si>
    <t>67,60*1,40</t>
  </si>
  <si>
    <t>38</t>
  </si>
  <si>
    <t>69311080</t>
  </si>
  <si>
    <t>geotextilie netkaná separační, ochranná, filtrační, drenážní PES 200g/m2</t>
  </si>
  <si>
    <t>-891144958</t>
  </si>
  <si>
    <t>https://podminky.urs.cz/item/CS_URS_2021_02/69311080</t>
  </si>
  <si>
    <t>94,64*1,1845 'Přepočtené koeficientem množství</t>
  </si>
  <si>
    <t>72</t>
  </si>
  <si>
    <t>270210113</t>
  </si>
  <si>
    <t>Zdivo základové z lomového kamene výplňové na maltu MC 25</t>
  </si>
  <si>
    <t>26659464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</si>
  <si>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25</t>
  </si>
  <si>
    <t>https://podminky.urs.cz/item/CS_URS_2021_02/270210113</t>
  </si>
  <si>
    <t>2,33*0,20</t>
  </si>
  <si>
    <t>39</t>
  </si>
  <si>
    <t>359901211</t>
  </si>
  <si>
    <t>Monitoring stoky jakékoli výšky na nové kanalizaci</t>
  </si>
  <si>
    <t>643895554</t>
  </si>
  <si>
    <t>Monitoring stok (kamerový systém) jakékoli výšky nová kanalizace</t>
  </si>
  <si>
    <t>https://podminky.urs.cz/item/CS_URS_2021_02/359901211</t>
  </si>
  <si>
    <t>40</t>
  </si>
  <si>
    <t>451572111</t>
  </si>
  <si>
    <t>Lože pod potrubí otevřený výkop z kameniva drobného těženého</t>
  </si>
  <si>
    <t>1685814938</t>
  </si>
  <si>
    <t>Lože pod potrubí, stoky a drobné objekty v otevřeném výkopu z kameniva drobného těženého 0 až 4 mm</t>
  </si>
  <si>
    <t>https://podminky.urs.cz/item/CS_URS_2021_02/451572111</t>
  </si>
  <si>
    <t>67,60*1,10*0,15</t>
  </si>
  <si>
    <t>41</t>
  </si>
  <si>
    <t>452311141</t>
  </si>
  <si>
    <t>Podkladní desky z betonu prostého tř. C 16/20 otevřený výkop</t>
  </si>
  <si>
    <t>800621265</t>
  </si>
  <si>
    <t>Podkladní a zajišťovací konstrukce z betonu prostého v otevřeném výkopu desky pod potrubí, stoky a drobné objekty z betonu tř. C 16/20</t>
  </si>
  <si>
    <t>https://podminky.urs.cz/item/CS_URS_2021_02/452311141</t>
  </si>
  <si>
    <t>1,00*1,00*0,15*2 "pod plastové RŠ"</t>
  </si>
  <si>
    <t>42</t>
  </si>
  <si>
    <t>452351101</t>
  </si>
  <si>
    <t>Bednění podkladních desek nebo bloků nebo sedlového lože otevřený výkop</t>
  </si>
  <si>
    <t>212986453</t>
  </si>
  <si>
    <t>Bednění podkladních a zajišťovacích konstrukcí v otevřeném výkopu desek nebo sedlových loží pod potrubí, stoky a drobné objekty</t>
  </si>
  <si>
    <t>https://podminky.urs.cz/item/CS_URS_2021_02/452351101</t>
  </si>
  <si>
    <t>( 1,00*0,15*4 ) * 2</t>
  </si>
  <si>
    <t>Komunikace pozemní</t>
  </si>
  <si>
    <t>43</t>
  </si>
  <si>
    <t>566901134</t>
  </si>
  <si>
    <t>Vyspravení podkladu po překopech inženýrských sítí plochy do 15 m2 štěrkodrtí tl. 250 mm</t>
  </si>
  <si>
    <t>851545230</t>
  </si>
  <si>
    <t>Vyspravení podkladu po překopech inženýrských sítí plochy do 15 m2 s rozprostřením a zhutněním štěrkodrtí tl. 250 mm</t>
  </si>
  <si>
    <t>https://podminky.urs.cz/item/CS_URS_2021_02/566901134</t>
  </si>
  <si>
    <t>( 3,70+2,70) *1,10</t>
  </si>
  <si>
    <t>44</t>
  </si>
  <si>
    <t>566901161.</t>
  </si>
  <si>
    <t>Vyspravení podkladu po překopech inženýrských sítí plochy do 15 m2 obalovaným kamenivem ACP (OK) tl. 50 mm</t>
  </si>
  <si>
    <t>-1424902219</t>
  </si>
  <si>
    <t>Vyspravení podkladu po překopech inženýrských sítí plochy do 15 m2 s rozprostřením a zhutněním obalovaným kamenivem ACP (OK) tl. 50 mm</t>
  </si>
  <si>
    <t xml:space="preserve">( 3,70+2,70 ) * 1,50  "pouze 50 mm"</t>
  </si>
  <si>
    <t>45</t>
  </si>
  <si>
    <t>572341111</t>
  </si>
  <si>
    <t>Vyspravení krytu komunikací po překopech pl přes 15 m2 asfalt betonem ACO (AB) tl přes 30 do 50 mm</t>
  </si>
  <si>
    <t>301428246</t>
  </si>
  <si>
    <t>Vyspravení krytu komunikací po překopech inženýrských sítí plochy přes 15 m2 asfaltovým betonem ACO (AB), po zhutnění tl. přes 30 do 50 mm</t>
  </si>
  <si>
    <t>https://podminky.urs.cz/item/CS_URS_2021_02/572341111</t>
  </si>
  <si>
    <t xml:space="preserve">"dle situace obnovy povrchů - odměřeno z cadu "  12,90</t>
  </si>
  <si>
    <t>46</t>
  </si>
  <si>
    <t>573211107</t>
  </si>
  <si>
    <t>Postřik živičný spojovací z asfaltu v množství 0,30 kg/m2</t>
  </si>
  <si>
    <t>1395041139</t>
  </si>
  <si>
    <t>Postřik spojovací PS bez posypu kamenivem z asfaltu silničního, v množství 0,30 kg/m2</t>
  </si>
  <si>
    <t>https://podminky.urs.cz/item/CS_URS_2021_02/573211107</t>
  </si>
  <si>
    <t>12,90 + 9,60</t>
  </si>
  <si>
    <t>Úpravy povrchů, podlahy a osazování výplní</t>
  </si>
  <si>
    <t>47</t>
  </si>
  <si>
    <t>617633111</t>
  </si>
  <si>
    <t>Stěrka z těsnící malty dvouvrstvá vnitřních ploch šachet čtyř a vícehranných</t>
  </si>
  <si>
    <t>243144620</t>
  </si>
  <si>
    <t>Vnitřní úprava povrchu betonových šachet stěrkou z těsnící cementové malty dvouvrstvou, šachet čtyř a vícehranných</t>
  </si>
  <si>
    <t>https://podminky.urs.cz/item/CS_URS_2021_02/617633111</t>
  </si>
  <si>
    <t>"oprava šachty - stěrkou - dno+stěny - TZ D str.3" 12,990</t>
  </si>
  <si>
    <t>Trubní vedení</t>
  </si>
  <si>
    <t>48</t>
  </si>
  <si>
    <t>871350320</t>
  </si>
  <si>
    <t>Montáž kanalizačního potrubí hladkého plnostěnného SN 12 z polypropylenu DN 200</t>
  </si>
  <si>
    <t>1129784557</t>
  </si>
  <si>
    <t>Montáž kanalizačního potrubí z plastů z polypropylenu PP hladkého plnostěnného SN 12 DN 200</t>
  </si>
  <si>
    <t>https://podminky.urs.cz/item/CS_URS_2021_02/871350320</t>
  </si>
  <si>
    <t>49</t>
  </si>
  <si>
    <t>28617038</t>
  </si>
  <si>
    <t>trubka kanalizační PP plnostěnná třívrstvá DN 200x6000mm SN12</t>
  </si>
  <si>
    <t>1473690711</t>
  </si>
  <si>
    <t>https://podminky.urs.cz/item/CS_URS_2021_02/28617038</t>
  </si>
  <si>
    <t>67,6*1,015 'Přepočtené koeficientem množství</t>
  </si>
  <si>
    <t>50</t>
  </si>
  <si>
    <t>871365811</t>
  </si>
  <si>
    <t>Bourání stávajícího potrubí z PVC nebo PP DN přes 150 do 250</t>
  </si>
  <si>
    <t>731442359</t>
  </si>
  <si>
    <t>Bourání stávajícího potrubí z PVC nebo polypropylenu PP v otevřeném výkopu DN přes 150 do 250</t>
  </si>
  <si>
    <t>https://podminky.urs.cz/item/CS_URS_2021_02/871365811</t>
  </si>
  <si>
    <t>51</t>
  </si>
  <si>
    <t>892351111.</t>
  </si>
  <si>
    <t>Zkouška vodotěsnosti na potrubí DN 200</t>
  </si>
  <si>
    <t>-668573554</t>
  </si>
  <si>
    <t>52</t>
  </si>
  <si>
    <t>894201151</t>
  </si>
  <si>
    <t>Dno šachet tl nad 200 mm z prostého betonu se zvýšenými nároky na prostředí tř. C 25/30</t>
  </si>
  <si>
    <t>688339685</t>
  </si>
  <si>
    <t>Ostatní konstrukce na trubním vedení z prostého betonu dno šachet tloušťky přes 200 mm z betonu se zvýšenými nároky na prostředí tř. C 20/25</t>
  </si>
  <si>
    <t>https://podminky.urs.cz/item/CS_URS_2021_02/894201151</t>
  </si>
  <si>
    <t xml:space="preserve">0,30*0,70*0,20 "odběrný objekt v šachtě" </t>
  </si>
  <si>
    <t>53</t>
  </si>
  <si>
    <t>894201193</t>
  </si>
  <si>
    <t>Příplatek za tloušťku dna šachet do 200 mm</t>
  </si>
  <si>
    <t>116861403</t>
  </si>
  <si>
    <t>Ostatní konstrukce na trubním vedení z prostého betonu dno šachet tloušťky přes 200 mm Příplatek k ceně za tloušťku dna do 200 mm</t>
  </si>
  <si>
    <t>https://podminky.urs.cz/item/CS_URS_2021_02/894201193</t>
  </si>
  <si>
    <t>54</t>
  </si>
  <si>
    <t>894812316</t>
  </si>
  <si>
    <t>Revizní a čistící šachta z PP typ DN 600/200 šachtové dno průtočné 30°, 60°, 90°</t>
  </si>
  <si>
    <t>kus</t>
  </si>
  <si>
    <t>-1375436253</t>
  </si>
  <si>
    <t>Revizní a čistící šachta z polypropylenu PP pro hladké trouby DN 600 šachtové dno (DN šachty / DN trubního vedení) DN 600/200 průtočné 30°,60°,90°</t>
  </si>
  <si>
    <t>https://podminky.urs.cz/item/CS_URS_2021_02/894812316</t>
  </si>
  <si>
    <t>55</t>
  </si>
  <si>
    <t>894812332</t>
  </si>
  <si>
    <t>Revizní a čistící šachta z PP DN 600 šachtová roura korugovaná světlé hloubky 2000 mm</t>
  </si>
  <si>
    <t>-1125610844</t>
  </si>
  <si>
    <t>Revizní a čistící šachta z polypropylenu PP pro hladké trouby DN 600 roura šachtová korugovaná, světlé hloubky 2 000 mm</t>
  </si>
  <si>
    <t>https://podminky.urs.cz/item/CS_URS_2021_02/894812332</t>
  </si>
  <si>
    <t>56</t>
  </si>
  <si>
    <t>894812339</t>
  </si>
  <si>
    <t>Příplatek k rourám revizní a čistící šachty z PP DN 600 za uříznutí šachtové roury</t>
  </si>
  <si>
    <t>-1066093950</t>
  </si>
  <si>
    <t>Revizní a čistící šachta z polypropylenu PP pro hladké trouby DN 600 Příplatek k cenám 2331 - 2334 za uříznutí šachtové roury</t>
  </si>
  <si>
    <t>https://podminky.urs.cz/item/CS_URS_2021_02/894812339</t>
  </si>
  <si>
    <t>57</t>
  </si>
  <si>
    <t>894812357</t>
  </si>
  <si>
    <t>Revizní a čistící šachta z PP DN 600 poklop litinový pro třídu zatížení B125 s teleskopickým adaptérem</t>
  </si>
  <si>
    <t>856427791</t>
  </si>
  <si>
    <t>Revizní a čistící šachta z polypropylenu PP pro hladké trouby DN 600 poklop (mříž) litinový pro třídu zatížení B125 s teleskopickým adaptérem</t>
  </si>
  <si>
    <t>https://podminky.urs.cz/item/CS_URS_2021_02/894812357</t>
  </si>
  <si>
    <t>58</t>
  </si>
  <si>
    <t>899623161.</t>
  </si>
  <si>
    <t>Obetonování potrubí nebo zdiva stok betonem prostým tř. C 20/25 v otevřeném výkopu</t>
  </si>
  <si>
    <t>106700867</t>
  </si>
  <si>
    <t>Obetonování potrubí nebo zdiva stok betonem prostým v otevřeném výkopu, beton tř. C 20/25</t>
  </si>
  <si>
    <t>"vodotěsné dotěsnění potrubí v šachtě - zabetonováním"</t>
  </si>
  <si>
    <t>3,14*0,150*0,150 * 0,30</t>
  </si>
  <si>
    <t>59</t>
  </si>
  <si>
    <t>899722114</t>
  </si>
  <si>
    <t>Krytí potrubí z plastů výstražnou fólií z PVC 40 cm</t>
  </si>
  <si>
    <t>-321244538</t>
  </si>
  <si>
    <t>Krytí potrubí z plastů výstražnou fólií z PVC šířky 40 cm</t>
  </si>
  <si>
    <t>https://podminky.urs.cz/item/CS_URS_2021_02/899722114</t>
  </si>
  <si>
    <t>60</t>
  </si>
  <si>
    <t>952903112</t>
  </si>
  <si>
    <t>Vyčištění objektů ČOV, nádrží, žlabů a kanálů při v do 3,5 m</t>
  </si>
  <si>
    <t>-1621518379</t>
  </si>
  <si>
    <t>Vyčištění objektů čistíren odpadních vod, nádrží, žlabů nebo kanálů světlé výšky prostoru do 3,5 m</t>
  </si>
  <si>
    <t>https://podminky.urs.cz/item/CS_URS_2021_02/952903112</t>
  </si>
  <si>
    <t>1,10*0,90 + 1,10*3,00*2+0,90*3,00*2</t>
  </si>
  <si>
    <t>61</t>
  </si>
  <si>
    <t>977151127</t>
  </si>
  <si>
    <t>Jádrové vrty diamantovými korunkami do stavebních materiálů D přes 225 do 250 mm</t>
  </si>
  <si>
    <t>1872916838</t>
  </si>
  <si>
    <t>Jádrové vrty diamantovými korunkami do stavebních materiálů (železobetonu, betonu, cihel, obkladů, dlažeb, kamene) průměru přes 225 do 250 mm</t>
  </si>
  <si>
    <t>https://podminky.urs.cz/item/CS_URS_2021_02/977151127</t>
  </si>
  <si>
    <t>"průraz otvoru do šachty - cihly" 0,30</t>
  </si>
  <si>
    <t>62</t>
  </si>
  <si>
    <t>997000001.</t>
  </si>
  <si>
    <t>Hutnící zkoušky komunikace</t>
  </si>
  <si>
    <t>ks</t>
  </si>
  <si>
    <t>413113545</t>
  </si>
  <si>
    <t>63</t>
  </si>
  <si>
    <t>997221551</t>
  </si>
  <si>
    <t>Vodorovná doprava suti ze sypkých materiálů do 1 km</t>
  </si>
  <si>
    <t>-1671717246</t>
  </si>
  <si>
    <t>Vodorovná doprava suti bez naložení, ale se složením a s hrubým urovnáním ze sypkých materiálů, na vzdálenost do 1 km</t>
  </si>
  <si>
    <t>https://podminky.urs.cz/item/CS_URS_2021_02/997221551</t>
  </si>
  <si>
    <t>"asfalt" 2,588</t>
  </si>
  <si>
    <t>"kamenivo+beton" 3,098+0,033</t>
  </si>
  <si>
    <t>64</t>
  </si>
  <si>
    <t>997221559</t>
  </si>
  <si>
    <t>Příplatek ZKD 1 km u vodorovné dopravy suti ze sypkých materiálů</t>
  </si>
  <si>
    <t>-1900526932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</si>
  <si>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</si>
  <si>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</si>
  <si>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5,719*16</t>
  </si>
  <si>
    <t>65</t>
  </si>
  <si>
    <t>997221561</t>
  </si>
  <si>
    <t>Vodorovná doprava suti z kusových materiálů do 1 km</t>
  </si>
  <si>
    <t>554894727</t>
  </si>
  <si>
    <t>Vodorovná doprava suti bez naložení, ale se složením a s hrubým urovnáním z kusových materiálů, na vzdálenost do 1 km</t>
  </si>
  <si>
    <t>https://podminky.urs.cz/item/CS_URS_2021_02/997221561</t>
  </si>
  <si>
    <t>"plastové potrubí bourané" 1,014</t>
  </si>
  <si>
    <t>66</t>
  </si>
  <si>
    <t>997221569</t>
  </si>
  <si>
    <t>Příplatek ZKD 1 km u vodorovné dopravy suti z kusových materiálů</t>
  </si>
  <si>
    <t>2055764408</t>
  </si>
  <si>
    <t>https://podminky.urs.cz/item/CS_URS_2021_02/997221569</t>
  </si>
  <si>
    <t>1,014*16</t>
  </si>
  <si>
    <t>67</t>
  </si>
  <si>
    <t>997221611</t>
  </si>
  <si>
    <t>Nakládání suti na dopravní prostředky pro vodorovnou dopravu</t>
  </si>
  <si>
    <t>-1398256205</t>
  </si>
  <si>
    <t>Nakládání na dopravní prostředky pro vodorovnou dopravu suti</t>
  </si>
  <si>
    <t>https://podminky.urs.cz/item/CS_URS_2021_02/997221611</t>
  </si>
  <si>
    <t>68</t>
  </si>
  <si>
    <t>997013813</t>
  </si>
  <si>
    <t>Poplatek za uložení na skládce (skládkovné) stavebního odpadu z plastických hmot kód odpadu 17 02 03</t>
  </si>
  <si>
    <t>-1332423096</t>
  </si>
  <si>
    <t>Poplatek za uložení stavebního odpadu na skládce (skládkovné) z plastických hmot zatříděného do Katalogu odpadů pod kódem 17 02 03</t>
  </si>
  <si>
    <t>https://podminky.urs.cz/item/CS_URS_2021_02/997013813</t>
  </si>
  <si>
    <t>69</t>
  </si>
  <si>
    <t>997221645</t>
  </si>
  <si>
    <t>Poplatek za uložení na skládce (skládkovné) odpadu asfaltového bez dehtu kód odpadu 17 03 02</t>
  </si>
  <si>
    <t>-270175327</t>
  </si>
  <si>
    <t>Poplatek za uložení stavebního odpadu na skládce (skládkovné) asfaltového bez obsahu dehtu zatříděného do Katalogu odpadů pod kódem 17 03 02</t>
  </si>
  <si>
    <t>https://podminky.urs.cz/item/CS_URS_2021_02/997221645</t>
  </si>
  <si>
    <t>2,588</t>
  </si>
  <si>
    <t>70</t>
  </si>
  <si>
    <t>997221655</t>
  </si>
  <si>
    <t>Poplatek za uložení na skládce (skládkovné) zeminy a kamení kód odpadu 17 05 04</t>
  </si>
  <si>
    <t>435572409</t>
  </si>
  <si>
    <t>Poplatek za uložení stavebního odpadu na skládce (skládkovné) zeminy a kamení zatříděného do Katalogu odpadů pod kódem 17 05 04</t>
  </si>
  <si>
    <t>https://podminky.urs.cz/item/CS_URS_2021_02/997221655</t>
  </si>
  <si>
    <t>3,098+0,033</t>
  </si>
  <si>
    <t>71</t>
  </si>
  <si>
    <t>998276101</t>
  </si>
  <si>
    <t>Přesun hmot pro trubní vedení z trub z plastických hmot otevřený výkop</t>
  </si>
  <si>
    <t>1756577670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</si>
  <si>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</si>
  <si>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</si>
  <si>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03 - SO 03_Objekt spodní výpusti a výústní objekt</t>
  </si>
  <si>
    <t>-146446029</t>
  </si>
  <si>
    <t>"nad rýhou" ( 9,00+6,00 ) *1,10</t>
  </si>
  <si>
    <t>-2020318722</t>
  </si>
  <si>
    <t xml:space="preserve">"dle situace povrchů - odměřeno  z cadu" 29,65</t>
  </si>
  <si>
    <t>"OK s přesahem 200 mm na každou stranu" ( 9,00+6,00 ) * 1,50</t>
  </si>
  <si>
    <t>-1031220450</t>
  </si>
  <si>
    <t>1,10 * 2 " stávající odtok "</t>
  </si>
  <si>
    <t>-422884696</t>
  </si>
  <si>
    <t>-1045278769</t>
  </si>
  <si>
    <t>995566887</t>
  </si>
  <si>
    <t xml:space="preserve">37,40*2 + 2,10*2 </t>
  </si>
  <si>
    <t>-776201189</t>
  </si>
  <si>
    <t>1805467878</t>
  </si>
  <si>
    <t>( 3,00+1,10 ) *1</t>
  </si>
  <si>
    <t>73729433</t>
  </si>
  <si>
    <t>-421894616</t>
  </si>
  <si>
    <t xml:space="preserve">"dle situace povrchů - odměřeno z cadu "  22,80</t>
  </si>
  <si>
    <t>-1994823283</t>
  </si>
  <si>
    <t>7,00*1,10*1,20</t>
  </si>
  <si>
    <t>12,40*1,10*2,30</t>
  </si>
  <si>
    <t>18,00*1,10*3,00</t>
  </si>
  <si>
    <t xml:space="preserve">"odpočet sejmuté ornice"  - 24,40*1,10*0,25</t>
  </si>
  <si>
    <t xml:space="preserve">"odpočet bourané komunikace"  - 15,00 *1,10*0,35</t>
  </si>
  <si>
    <t>87,527*0,50 "50% zem. tř. 3"</t>
  </si>
  <si>
    <t>-1798989103</t>
  </si>
  <si>
    <t xml:space="preserve">87,527*0,50  "50% zem. tř. 4"</t>
  </si>
  <si>
    <t>2111612726</t>
  </si>
  <si>
    <t>12,40*2,30*2</t>
  </si>
  <si>
    <t>18,00*3,00*2</t>
  </si>
  <si>
    <t>-202308687</t>
  </si>
  <si>
    <t>154075411.</t>
  </si>
  <si>
    <t>Dlužová stěna š.0,45 m x tl.45mm - 24 ks</t>
  </si>
  <si>
    <t>736412658</t>
  </si>
  <si>
    <t>0,45*3,10 * 2</t>
  </si>
  <si>
    <t>60554243</t>
  </si>
  <si>
    <t>řezivo listnaté dub fošna neomítaná tl 50mm dl 4m</t>
  </si>
  <si>
    <t>1984450789</t>
  </si>
  <si>
    <t>https://podminky.urs.cz/item/CS_URS_2021_02/60554243</t>
  </si>
  <si>
    <t>2,79*0,45</t>
  </si>
  <si>
    <t>-466037830</t>
  </si>
  <si>
    <t>"mezidepo zem. tř. 3 - zemina pro zásyp - tam a zpět" 71,071 * 0,50 * 0,80 *2</t>
  </si>
  <si>
    <t>-724728097</t>
  </si>
  <si>
    <t>"mezidepo zem. tř. 4 - pro zásyp tam a zpět" 71,071* 0,50 * 0,80 * 2</t>
  </si>
  <si>
    <t>1757047383</t>
  </si>
  <si>
    <t>"na skládku - obet+lože" 12,342+4,114</t>
  </si>
  <si>
    <t>"zásyp 20% šp " 71,071*0,20</t>
  </si>
  <si>
    <t xml:space="preserve">30,67*0,50  "50% zem. tř.3"</t>
  </si>
  <si>
    <t>1185727731</t>
  </si>
  <si>
    <t xml:space="preserve">"do 17 km"  15,335*7</t>
  </si>
  <si>
    <t>-1500195876</t>
  </si>
  <si>
    <t xml:space="preserve">30,670*0,50  "50% zem. tř.4"</t>
  </si>
  <si>
    <t>1712826613</t>
  </si>
  <si>
    <t>15,335*7</t>
  </si>
  <si>
    <t>-1968201101</t>
  </si>
  <si>
    <t>"na skládku" 15,335</t>
  </si>
  <si>
    <t>"na mezidepo" 56,857</t>
  </si>
  <si>
    <t>795565912</t>
  </si>
  <si>
    <t>964679573</t>
  </si>
  <si>
    <t>30,670*2</t>
  </si>
  <si>
    <t>-1906716688</t>
  </si>
  <si>
    <t>15,335*2</t>
  </si>
  <si>
    <t>574682508</t>
  </si>
  <si>
    <t>"celková kubatura - odpočet obetonování s potrubím - odpočet bet. lože"</t>
  </si>
  <si>
    <t>87,527 - 12,342 - 4,114</t>
  </si>
  <si>
    <t>-1194256473</t>
  </si>
  <si>
    <t xml:space="preserve">71,071*0,20 * 2,00  "TZ D - str.10 - zásyp 20% ŠP"</t>
  </si>
  <si>
    <t>1397244903</t>
  </si>
  <si>
    <t>236716369</t>
  </si>
  <si>
    <t>-1992580114</t>
  </si>
  <si>
    <t>1195887338</t>
  </si>
  <si>
    <t>677693267</t>
  </si>
  <si>
    <t>37,40*1,40</t>
  </si>
  <si>
    <t>1102424713</t>
  </si>
  <si>
    <t>52,360</t>
  </si>
  <si>
    <t>52,36*1,1845 'Přepočtené koeficientem množství</t>
  </si>
  <si>
    <t>133038925</t>
  </si>
  <si>
    <t>( 3,14*1,50*1,50*0,30 ) / 2 "dno nádrže u požeráku"</t>
  </si>
  <si>
    <t>-308022820</t>
  </si>
  <si>
    <t xml:space="preserve">3,40*2,60*1,40 - 2,80*2,00*1,10 "výústní objekt - vč. D 3.3" </t>
  </si>
  <si>
    <t>-421878276</t>
  </si>
  <si>
    <t>3,40*1,40*2 + 2,60*1,40*2 + 2,80*1,10*2 + 2,00*1,10*2</t>
  </si>
  <si>
    <t>-1445157424</t>
  </si>
  <si>
    <t>358315114.</t>
  </si>
  <si>
    <t>Bourání stoky kompletní stávajícího Výústního objektu z prostého betonu</t>
  </si>
  <si>
    <t>417561827</t>
  </si>
  <si>
    <t>3,40*2,60*1,40 - 2,80*2,00*1,10</t>
  </si>
  <si>
    <t>-1239935485</t>
  </si>
  <si>
    <t>-604317468</t>
  </si>
  <si>
    <t>1,00*1,00*0,15*1 "pod plastovou RŠ"</t>
  </si>
  <si>
    <t>452311161</t>
  </si>
  <si>
    <t>Podkladní desky z betonu prostého tř. C 25/30 otevřený výkop</t>
  </si>
  <si>
    <t>1644550317</t>
  </si>
  <si>
    <t>Podkladní a zajišťovací konstrukce z betonu prostého v otevřeném výkopu desky pod potrubí, stoky a drobné objekty z betonu tř. C 25/30</t>
  </si>
  <si>
    <t>https://podminky.urs.cz/item/CS_URS_2021_02/452311161</t>
  </si>
  <si>
    <t>"základová deska pod požerák" 1,00*1,00*0,12</t>
  </si>
  <si>
    <t>452312141</t>
  </si>
  <si>
    <t>Sedlové lože z betonu prostého tř. C 16/20 otevřený výkop</t>
  </si>
  <si>
    <t>375183439</t>
  </si>
  <si>
    <t>Podkladní a zajišťovací konstrukce z betonu prostého v otevřeném výkopu sedlové lože pod potrubí z betonu tř. C 16/20</t>
  </si>
  <si>
    <t>https://podminky.urs.cz/item/CS_URS_2021_02/452312141</t>
  </si>
  <si>
    <t>37,40*1,10*0,10</t>
  </si>
  <si>
    <t>452321161</t>
  </si>
  <si>
    <t>Podkladní desky ze ŽB tř. C 25/30 otevřený výkop</t>
  </si>
  <si>
    <t>-935779692</t>
  </si>
  <si>
    <t>Podkladní a zajišťovací konstrukce z betonu železového v otevřeném výkopu desky pod potrubí, stoky a drobné objekty z betonu tř. C 25/30</t>
  </si>
  <si>
    <t>https://podminky.urs.cz/item/CS_URS_2021_02/452321161</t>
  </si>
  <si>
    <t>"dobetonávka dna požeráku" 0,59*0,59*0,15</t>
  </si>
  <si>
    <t>"základ.deska tl.300 u požeráku" 3,00*0,60*0,30</t>
  </si>
  <si>
    <t>-885493694</t>
  </si>
  <si>
    <t>( 1,00*0,15*4 ) * 1</t>
  </si>
  <si>
    <t>"základová deska požeráku" 1,00*0,12*4 + 0,59*0,15*4</t>
  </si>
  <si>
    <t>3,00*0,30*2+0,60*0,30*2</t>
  </si>
  <si>
    <t>452368113</t>
  </si>
  <si>
    <t>Výztuž podkladních desek nebo bloků nebo pražců otevřený výkop z betonářské oceli 10 505</t>
  </si>
  <si>
    <t>758744885</t>
  </si>
  <si>
    <t>Výztuž podkladních desek, bloků nebo pražců v otevřeném výkopu z betonářské oceli 10 505 (R) nebo BSt 500</t>
  </si>
  <si>
    <t>https://podminky.urs.cz/item/CS_URS_2021_02/452368113</t>
  </si>
  <si>
    <t>0,592*0,140 "140 kg/m3"</t>
  </si>
  <si>
    <t>-1740142293</t>
  </si>
  <si>
    <t>( 9,00+6,00 ) *1,10</t>
  </si>
  <si>
    <t>138622440</t>
  </si>
  <si>
    <t xml:space="preserve">( 9,00+6,00 ) * 1,50  "pouze 50 mm"</t>
  </si>
  <si>
    <t>-1440635096</t>
  </si>
  <si>
    <t xml:space="preserve">"dle situace obnovy povrchů - odměřeno z cadu "  29,65</t>
  </si>
  <si>
    <t>1021538448</t>
  </si>
  <si>
    <t>22,50+29,65</t>
  </si>
  <si>
    <t>871370320</t>
  </si>
  <si>
    <t>Montáž kanalizačního potrubí hladkého plnostěnného SN 12 z polypropylenu DN 300</t>
  </si>
  <si>
    <t>1472779467</t>
  </si>
  <si>
    <t>Montáž kanalizačního potrubí z plastů z polypropylenu PP hladkého plnostěnného SN 12 DN 300</t>
  </si>
  <si>
    <t>https://podminky.urs.cz/item/CS_URS_2021_02/871370320</t>
  </si>
  <si>
    <t>28617040</t>
  </si>
  <si>
    <t>trubka kanalizační PP plnostěnná třívrstvá DN 300x6000mm SN12</t>
  </si>
  <si>
    <t>1092616310</t>
  </si>
  <si>
    <t>https://podminky.urs.cz/item/CS_URS_2021_02/28617040</t>
  </si>
  <si>
    <t>871370329.</t>
  </si>
  <si>
    <t>Napojení stávajícího potrubí na výtokový objekt, vč. dodávky materiálu</t>
  </si>
  <si>
    <t>kpl</t>
  </si>
  <si>
    <t>299038819</t>
  </si>
  <si>
    <t>892381111.</t>
  </si>
  <si>
    <t xml:space="preserve">Zkouška vodotěsnosti  na potrubí DN 300 </t>
  </si>
  <si>
    <t>-263077918</t>
  </si>
  <si>
    <t xml:space="preserve">Zkouška vodotěsnosti na potrubí DN 300 </t>
  </si>
  <si>
    <t>894411319.</t>
  </si>
  <si>
    <t>Osazení betonových nebo železobetonových dílců pro šachty skruží rovných</t>
  </si>
  <si>
    <t>-1606826726</t>
  </si>
  <si>
    <t>Osazení betonového prefabrikátu ze železobetonu C 30/37 XF3 požerák</t>
  </si>
  <si>
    <t>1,00 " rozm. dle vč. D 3.2 - 0,59x0,59x3,25 m"</t>
  </si>
  <si>
    <t>59339199.</t>
  </si>
  <si>
    <t>Prefabrikát požeráku dle vč. D 3.2, o rozm. 0,59x0,59*3,25 m, vč. tyčových kotev 2x RD 30</t>
  </si>
  <si>
    <t>34217351</t>
  </si>
  <si>
    <t>1,00</t>
  </si>
  <si>
    <t>894812326</t>
  </si>
  <si>
    <t>Revizní a čistící šachta z PP typ DN 600/315 šachtové dno průtočné 30°, 60°, 90°</t>
  </si>
  <si>
    <t>-461707803</t>
  </si>
  <si>
    <t>Revizní a čistící šachta z polypropylenu PP pro hladké trouby DN 600 šachtové dno (DN šachty / DN trubního vedení) DN 600/315 průtočné 30°,60°,90°</t>
  </si>
  <si>
    <t>https://podminky.urs.cz/item/CS_URS_2021_02/894812326</t>
  </si>
  <si>
    <t>894812333</t>
  </si>
  <si>
    <t>Revizní a čistící šachta z PP DN 600 šachtová roura korugovaná světlé hloubky 3000 mm</t>
  </si>
  <si>
    <t>-1875171868</t>
  </si>
  <si>
    <t>Revizní a čistící šachta z polypropylenu PP pro hladké trouby DN 600 roura šachtová korugovaná, světlé hloubky 3 000 mm</t>
  </si>
  <si>
    <t>https://podminky.urs.cz/item/CS_URS_2021_02/894812333</t>
  </si>
  <si>
    <t>-1858699894</t>
  </si>
  <si>
    <t>31934137</t>
  </si>
  <si>
    <t>899102112</t>
  </si>
  <si>
    <t>Osazení poklopů litinových nebo ocelových včetně rámů pro třídu zatížení A15, A50</t>
  </si>
  <si>
    <t>-731915681</t>
  </si>
  <si>
    <t>Osazení poklopů litinových a ocelových včetně rámů pro třídu zatížení A15, A50</t>
  </si>
  <si>
    <t>https://podminky.urs.cz/item/CS_URS_2021_02/899102112</t>
  </si>
  <si>
    <t>55241029.</t>
  </si>
  <si>
    <t>poklop šachtový třída D400, čtvercový rám 850, vstup 600mm, bez ventilace</t>
  </si>
  <si>
    <t>549046564</t>
  </si>
  <si>
    <t>poklop čtvercový rám 850, vstup 600mm, bez ventilace</t>
  </si>
  <si>
    <t>899202112.</t>
  </si>
  <si>
    <t>Osazení mříží litinových včetně rámů a košů na bahno pro třídu zatížení A15</t>
  </si>
  <si>
    <t>-1078417555</t>
  </si>
  <si>
    <t>Osazení česlí 0,40*0,45 m, česlice 8 mm</t>
  </si>
  <si>
    <t>899202999.</t>
  </si>
  <si>
    <t>Hrubé česle s pozink úpravou 400x450, česlice 8 mm, rozteč česlí 30 mm</t>
  </si>
  <si>
    <t>874640106</t>
  </si>
  <si>
    <t>899623171</t>
  </si>
  <si>
    <t>Obetonování potrubí nebo zdiva stok betonem prostým tř. C 25/30 v otevřeném výkopu</t>
  </si>
  <si>
    <t>-1741236384</t>
  </si>
  <si>
    <t>Obetonování potrubí nebo zdiva stok betonem prostým v otevřeném výkopu, beton tř. C 25/30</t>
  </si>
  <si>
    <t>https://podminky.urs.cz/item/CS_URS_2021_02/899623171</t>
  </si>
  <si>
    <t>37,40*0,60*0,55</t>
  </si>
  <si>
    <t>"odpočet vytlačené kubatury potrubí" - 3,14*0,15*0,15*37,40</t>
  </si>
  <si>
    <t>-756084912</t>
  </si>
  <si>
    <t>968415965</t>
  </si>
  <si>
    <t>-1400044075</t>
  </si>
  <si>
    <t>"asfalt" 5,997</t>
  </si>
  <si>
    <t>"kamenivo+beton" 7,26</t>
  </si>
  <si>
    <t>1303274388</t>
  </si>
  <si>
    <t>13,257*16</t>
  </si>
  <si>
    <t>1201847450</t>
  </si>
  <si>
    <t>"beton" 13,675</t>
  </si>
  <si>
    <t>-104483137</t>
  </si>
  <si>
    <t>13,675*16</t>
  </si>
  <si>
    <t>-362254413</t>
  </si>
  <si>
    <t>76</t>
  </si>
  <si>
    <t>997221615</t>
  </si>
  <si>
    <t>Poplatek za uložení na skládce (skládkovné) stavebního odpadu betonového kód odpadu 17 01 01</t>
  </si>
  <si>
    <t>-1359149897</t>
  </si>
  <si>
    <t>Poplatek za uložení stavebního odpadu na skládce (skládkovné) z prostého betonu zatříděného do Katalogu odpadů pod kódem 17 01 01</t>
  </si>
  <si>
    <t>https://podminky.urs.cz/item/CS_URS_2021_02/997221615</t>
  </si>
  <si>
    <t>73</t>
  </si>
  <si>
    <t>-552676039</t>
  </si>
  <si>
    <t>5,997</t>
  </si>
  <si>
    <t>74</t>
  </si>
  <si>
    <t>1550983109</t>
  </si>
  <si>
    <t>7,26</t>
  </si>
  <si>
    <t>75</t>
  </si>
  <si>
    <t>1321145701</t>
  </si>
  <si>
    <t>04 - VRN a ostatní náklady</t>
  </si>
  <si>
    <t>VRN - Vedlejší rozpočtové náklady</t>
  </si>
  <si>
    <t>VRN</t>
  </si>
  <si>
    <t>Vedlejší rozpočtové náklady</t>
  </si>
  <si>
    <t>01151400A0</t>
  </si>
  <si>
    <t>Fotodokumentace</t>
  </si>
  <si>
    <t>Kč</t>
  </si>
  <si>
    <t>1024</t>
  </si>
  <si>
    <t>-1608637172</t>
  </si>
  <si>
    <t>01210300A0</t>
  </si>
  <si>
    <t>Geodetické práce před výstavbou - vytýčení bodů</t>
  </si>
  <si>
    <t>344495516</t>
  </si>
  <si>
    <t>01220300A0</t>
  </si>
  <si>
    <t>Geodetické práce - zaměření IS</t>
  </si>
  <si>
    <t>850207253</t>
  </si>
  <si>
    <t>Geodetické práce- zaměření IS</t>
  </si>
  <si>
    <t>01230300A0</t>
  </si>
  <si>
    <t>Geodetické práce po výstavbě</t>
  </si>
  <si>
    <t>-2102801531</t>
  </si>
  <si>
    <t>01325400A0</t>
  </si>
  <si>
    <t>Dokumentace skutečného provedení stavby</t>
  </si>
  <si>
    <t>-1080205921</t>
  </si>
  <si>
    <t>030001000.</t>
  </si>
  <si>
    <t>Zařízení staveniště</t>
  </si>
  <si>
    <t>161417204</t>
  </si>
  <si>
    <t>03440300A0</t>
  </si>
  <si>
    <t xml:space="preserve">Dopravní značení </t>
  </si>
  <si>
    <t>476040191</t>
  </si>
  <si>
    <t>Dopravní značení</t>
  </si>
  <si>
    <t>04910300A0</t>
  </si>
  <si>
    <t>Inženýrská činnost zhotovitele</t>
  </si>
  <si>
    <t>6239243</t>
  </si>
  <si>
    <t>05900200A0</t>
  </si>
  <si>
    <t>Správní poplatky</t>
  </si>
  <si>
    <t>1775356927</t>
  </si>
  <si>
    <t>011203000.</t>
  </si>
  <si>
    <t>Botanický a zoologický průzkum bez rozlišení</t>
  </si>
  <si>
    <t>243526694</t>
  </si>
  <si>
    <t>Botanický a zoologický průzkum ( odchyt všech živočichů, ryb, vč. transferu 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</si>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</sst>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5001102" TargetMode="External" /><Relationship Id="rId2" Type="http://schemas.openxmlformats.org/officeDocument/2006/relationships/hyperlink" Target="https://podminky.urs.cz/item/CS_URS_2021_02/115101201" TargetMode="External" /><Relationship Id="rId3" Type="http://schemas.openxmlformats.org/officeDocument/2006/relationships/hyperlink" Target="https://podminky.urs.cz/item/CS_URS_2021_02/115101301" TargetMode="External" /><Relationship Id="rId4" Type="http://schemas.openxmlformats.org/officeDocument/2006/relationships/hyperlink" Target="https://podminky.urs.cz/item/CS_URS_2021_02/122703602" TargetMode="External" /><Relationship Id="rId5" Type="http://schemas.openxmlformats.org/officeDocument/2006/relationships/hyperlink" Target="https://podminky.urs.cz/item/CS_URS_2021_02/162253101" TargetMode="External" /><Relationship Id="rId6" Type="http://schemas.openxmlformats.org/officeDocument/2006/relationships/hyperlink" Target="https://podminky.urs.cz/item/CS_URS_2021_02/171152501" TargetMode="External" /><Relationship Id="rId7" Type="http://schemas.openxmlformats.org/officeDocument/2006/relationships/hyperlink" Target="https://podminky.urs.cz/item/CS_URS_2021_02/321213114" TargetMode="External" /><Relationship Id="rId8" Type="http://schemas.openxmlformats.org/officeDocument/2006/relationships/hyperlink" Target="https://podminky.urs.cz/item/CS_URS_2021_02/321311115" TargetMode="External" /><Relationship Id="rId9" Type="http://schemas.openxmlformats.org/officeDocument/2006/relationships/hyperlink" Target="https://podminky.urs.cz/item/CS_URS_2021_02/321351010" TargetMode="External" /><Relationship Id="rId10" Type="http://schemas.openxmlformats.org/officeDocument/2006/relationships/hyperlink" Target="https://podminky.urs.cz/item/CS_URS_2021_02/321352010" TargetMode="External" /><Relationship Id="rId11" Type="http://schemas.openxmlformats.org/officeDocument/2006/relationships/hyperlink" Target="https://podminky.urs.cz/item/CS_URS_2021_02/321368211" TargetMode="External" /><Relationship Id="rId12" Type="http://schemas.openxmlformats.org/officeDocument/2006/relationships/hyperlink" Target="https://podminky.urs.cz/item/CS_URS_2021_02/465511127" TargetMode="External" /><Relationship Id="rId13" Type="http://schemas.openxmlformats.org/officeDocument/2006/relationships/hyperlink" Target="https://podminky.urs.cz/item/CS_URS_2021_02/960211251" TargetMode="External" /><Relationship Id="rId14" Type="http://schemas.openxmlformats.org/officeDocument/2006/relationships/hyperlink" Target="https://podminky.urs.cz/item/CS_URS_2021_02/997321211" TargetMode="External" /><Relationship Id="rId15" Type="http://schemas.openxmlformats.org/officeDocument/2006/relationships/hyperlink" Target="https://podminky.urs.cz/item/CS_URS_2021_02/997321511" TargetMode="External" /><Relationship Id="rId16" Type="http://schemas.openxmlformats.org/officeDocument/2006/relationships/hyperlink" Target="https://podminky.urs.cz/item/CS_URS_2021_02/997321529" TargetMode="External" /><Relationship Id="rId17" Type="http://schemas.openxmlformats.org/officeDocument/2006/relationships/hyperlink" Target="https://podminky.urs.cz/item/CS_URS_2021_02/997013631" TargetMode="External" /><Relationship Id="rId18" Type="http://schemas.openxmlformats.org/officeDocument/2006/relationships/hyperlink" Target="https://podminky.urs.cz/item/CS_URS_2021_02/9983320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423" TargetMode="External" /><Relationship Id="rId2" Type="http://schemas.openxmlformats.org/officeDocument/2006/relationships/hyperlink" Target="https://podminky.urs.cz/item/CS_URS_2021_02/113154123" TargetMode="External" /><Relationship Id="rId3" Type="http://schemas.openxmlformats.org/officeDocument/2006/relationships/hyperlink" Target="https://podminky.urs.cz/item/CS_URS_2021_02/119001401" TargetMode="External" /><Relationship Id="rId4" Type="http://schemas.openxmlformats.org/officeDocument/2006/relationships/hyperlink" Target="https://podminky.urs.cz/item/CS_URS_2021_02/119001412" TargetMode="External" /><Relationship Id="rId5" Type="http://schemas.openxmlformats.org/officeDocument/2006/relationships/hyperlink" Target="https://podminky.urs.cz/item/CS_URS_2021_02/119001421" TargetMode="External" /><Relationship Id="rId6" Type="http://schemas.openxmlformats.org/officeDocument/2006/relationships/hyperlink" Target="https://podminky.urs.cz/item/CS_URS_2021_02/119002411" TargetMode="External" /><Relationship Id="rId7" Type="http://schemas.openxmlformats.org/officeDocument/2006/relationships/hyperlink" Target="https://podminky.urs.cz/item/CS_URS_2021_02/119002412" TargetMode="External" /><Relationship Id="rId8" Type="http://schemas.openxmlformats.org/officeDocument/2006/relationships/hyperlink" Target="https://podminky.urs.cz/item/CS_URS_2021_02/119003131" TargetMode="External" /><Relationship Id="rId9" Type="http://schemas.openxmlformats.org/officeDocument/2006/relationships/hyperlink" Target="https://podminky.urs.cz/item/CS_URS_2021_02/119003132" TargetMode="External" /><Relationship Id="rId10" Type="http://schemas.openxmlformats.org/officeDocument/2006/relationships/hyperlink" Target="https://podminky.urs.cz/item/CS_URS_2021_02/119004111" TargetMode="External" /><Relationship Id="rId11" Type="http://schemas.openxmlformats.org/officeDocument/2006/relationships/hyperlink" Target="https://podminky.urs.cz/item/CS_URS_2021_02/119004112" TargetMode="External" /><Relationship Id="rId12" Type="http://schemas.openxmlformats.org/officeDocument/2006/relationships/hyperlink" Target="https://podminky.urs.cz/item/CS_URS_2021_02/121151104" TargetMode="External" /><Relationship Id="rId13" Type="http://schemas.openxmlformats.org/officeDocument/2006/relationships/hyperlink" Target="https://podminky.urs.cz/item/CS_URS_2021_02/132254204" TargetMode="External" /><Relationship Id="rId14" Type="http://schemas.openxmlformats.org/officeDocument/2006/relationships/hyperlink" Target="https://podminky.urs.cz/item/CS_URS_2021_02/132354204" TargetMode="External" /><Relationship Id="rId15" Type="http://schemas.openxmlformats.org/officeDocument/2006/relationships/hyperlink" Target="https://podminky.urs.cz/item/CS_URS_2021_02/151101101" TargetMode="External" /><Relationship Id="rId16" Type="http://schemas.openxmlformats.org/officeDocument/2006/relationships/hyperlink" Target="https://podminky.urs.cz/item/CS_URS_2021_02/151101102" TargetMode="External" /><Relationship Id="rId17" Type="http://schemas.openxmlformats.org/officeDocument/2006/relationships/hyperlink" Target="https://podminky.urs.cz/item/CS_URS_2021_02/151101111" TargetMode="External" /><Relationship Id="rId18" Type="http://schemas.openxmlformats.org/officeDocument/2006/relationships/hyperlink" Target="https://podminky.urs.cz/item/CS_URS_2021_02/151101112" TargetMode="External" /><Relationship Id="rId19" Type="http://schemas.openxmlformats.org/officeDocument/2006/relationships/hyperlink" Target="https://podminky.urs.cz/item/CS_URS_2021_02/162351103" TargetMode="External" /><Relationship Id="rId20" Type="http://schemas.openxmlformats.org/officeDocument/2006/relationships/hyperlink" Target="https://podminky.urs.cz/item/CS_URS_2021_02/162351123" TargetMode="External" /><Relationship Id="rId21" Type="http://schemas.openxmlformats.org/officeDocument/2006/relationships/hyperlink" Target="https://podminky.urs.cz/item/CS_URS_2021_02/162751117" TargetMode="External" /><Relationship Id="rId22" Type="http://schemas.openxmlformats.org/officeDocument/2006/relationships/hyperlink" Target="https://podminky.urs.cz/item/CS_URS_2021_02/162751119" TargetMode="External" /><Relationship Id="rId23" Type="http://schemas.openxmlformats.org/officeDocument/2006/relationships/hyperlink" Target="https://podminky.urs.cz/item/CS_URS_2021_02/162751137" TargetMode="External" /><Relationship Id="rId24" Type="http://schemas.openxmlformats.org/officeDocument/2006/relationships/hyperlink" Target="https://podminky.urs.cz/item/CS_URS_2021_02/162751139" TargetMode="External" /><Relationship Id="rId25" Type="http://schemas.openxmlformats.org/officeDocument/2006/relationships/hyperlink" Target="https://podminky.urs.cz/item/CS_URS_2021_02/167151111" TargetMode="External" /><Relationship Id="rId26" Type="http://schemas.openxmlformats.org/officeDocument/2006/relationships/hyperlink" Target="https://podminky.urs.cz/item/CS_URS_2021_02/167151112" TargetMode="External" /><Relationship Id="rId27" Type="http://schemas.openxmlformats.org/officeDocument/2006/relationships/hyperlink" Target="https://podminky.urs.cz/item/CS_URS_2021_02/171201231" TargetMode="External" /><Relationship Id="rId28" Type="http://schemas.openxmlformats.org/officeDocument/2006/relationships/hyperlink" Target="https://podminky.urs.cz/item/CS_URS_2021_02/171251201" TargetMode="External" /><Relationship Id="rId29" Type="http://schemas.openxmlformats.org/officeDocument/2006/relationships/hyperlink" Target="https://podminky.urs.cz/item/CS_URS_2021_02/174151101" TargetMode="External" /><Relationship Id="rId30" Type="http://schemas.openxmlformats.org/officeDocument/2006/relationships/hyperlink" Target="https://podminky.urs.cz/item/CS_URS_2021_02/58331200" TargetMode="External" /><Relationship Id="rId31" Type="http://schemas.openxmlformats.org/officeDocument/2006/relationships/hyperlink" Target="https://podminky.urs.cz/item/CS_URS_2021_02/175151101" TargetMode="External" /><Relationship Id="rId32" Type="http://schemas.openxmlformats.org/officeDocument/2006/relationships/hyperlink" Target="https://podminky.urs.cz/item/CS_URS_2021_02/58337302" TargetMode="External" /><Relationship Id="rId33" Type="http://schemas.openxmlformats.org/officeDocument/2006/relationships/hyperlink" Target="https://podminky.urs.cz/item/CS_URS_2021_02/181351004" TargetMode="External" /><Relationship Id="rId34" Type="http://schemas.openxmlformats.org/officeDocument/2006/relationships/hyperlink" Target="https://podminky.urs.cz/item/CS_URS_2021_02/181411121" TargetMode="External" /><Relationship Id="rId35" Type="http://schemas.openxmlformats.org/officeDocument/2006/relationships/hyperlink" Target="https://podminky.urs.cz/item/CS_URS_2021_02/00572472" TargetMode="External" /><Relationship Id="rId36" Type="http://schemas.openxmlformats.org/officeDocument/2006/relationships/hyperlink" Target="https://podminky.urs.cz/item/CS_URS_2021_02/212752401" TargetMode="External" /><Relationship Id="rId37" Type="http://schemas.openxmlformats.org/officeDocument/2006/relationships/hyperlink" Target="https://podminky.urs.cz/item/CS_URS_2021_02/213141111" TargetMode="External" /><Relationship Id="rId38" Type="http://schemas.openxmlformats.org/officeDocument/2006/relationships/hyperlink" Target="https://podminky.urs.cz/item/CS_URS_2021_02/69311080" TargetMode="External" /><Relationship Id="rId39" Type="http://schemas.openxmlformats.org/officeDocument/2006/relationships/hyperlink" Target="https://podminky.urs.cz/item/CS_URS_2021_02/270210113" TargetMode="External" /><Relationship Id="rId40" Type="http://schemas.openxmlformats.org/officeDocument/2006/relationships/hyperlink" Target="https://podminky.urs.cz/item/CS_URS_2021_02/359901211" TargetMode="External" /><Relationship Id="rId41" Type="http://schemas.openxmlformats.org/officeDocument/2006/relationships/hyperlink" Target="https://podminky.urs.cz/item/CS_URS_2021_02/451572111" TargetMode="External" /><Relationship Id="rId42" Type="http://schemas.openxmlformats.org/officeDocument/2006/relationships/hyperlink" Target="https://podminky.urs.cz/item/CS_URS_2021_02/452311141" TargetMode="External" /><Relationship Id="rId43" Type="http://schemas.openxmlformats.org/officeDocument/2006/relationships/hyperlink" Target="https://podminky.urs.cz/item/CS_URS_2021_02/452351101" TargetMode="External" /><Relationship Id="rId44" Type="http://schemas.openxmlformats.org/officeDocument/2006/relationships/hyperlink" Target="https://podminky.urs.cz/item/CS_URS_2021_02/566901134" TargetMode="External" /><Relationship Id="rId45" Type="http://schemas.openxmlformats.org/officeDocument/2006/relationships/hyperlink" Target="https://podminky.urs.cz/item/CS_URS_2021_02/572341111" TargetMode="External" /><Relationship Id="rId46" Type="http://schemas.openxmlformats.org/officeDocument/2006/relationships/hyperlink" Target="https://podminky.urs.cz/item/CS_URS_2021_02/573211107" TargetMode="External" /><Relationship Id="rId47" Type="http://schemas.openxmlformats.org/officeDocument/2006/relationships/hyperlink" Target="https://podminky.urs.cz/item/CS_URS_2021_02/617633111" TargetMode="External" /><Relationship Id="rId48" Type="http://schemas.openxmlformats.org/officeDocument/2006/relationships/hyperlink" Target="https://podminky.urs.cz/item/CS_URS_2021_02/871350320" TargetMode="External" /><Relationship Id="rId49" Type="http://schemas.openxmlformats.org/officeDocument/2006/relationships/hyperlink" Target="https://podminky.urs.cz/item/CS_URS_2021_02/28617038" TargetMode="External" /><Relationship Id="rId50" Type="http://schemas.openxmlformats.org/officeDocument/2006/relationships/hyperlink" Target="https://podminky.urs.cz/item/CS_URS_2021_02/871365811" TargetMode="External" /><Relationship Id="rId51" Type="http://schemas.openxmlformats.org/officeDocument/2006/relationships/hyperlink" Target="https://podminky.urs.cz/item/CS_URS_2021_02/894201151" TargetMode="External" /><Relationship Id="rId52" Type="http://schemas.openxmlformats.org/officeDocument/2006/relationships/hyperlink" Target="https://podminky.urs.cz/item/CS_URS_2021_02/894201193" TargetMode="External" /><Relationship Id="rId53" Type="http://schemas.openxmlformats.org/officeDocument/2006/relationships/hyperlink" Target="https://podminky.urs.cz/item/CS_URS_2021_02/894812316" TargetMode="External" /><Relationship Id="rId54" Type="http://schemas.openxmlformats.org/officeDocument/2006/relationships/hyperlink" Target="https://podminky.urs.cz/item/CS_URS_2021_02/894812332" TargetMode="External" /><Relationship Id="rId55" Type="http://schemas.openxmlformats.org/officeDocument/2006/relationships/hyperlink" Target="https://podminky.urs.cz/item/CS_URS_2021_02/894812339" TargetMode="External" /><Relationship Id="rId56" Type="http://schemas.openxmlformats.org/officeDocument/2006/relationships/hyperlink" Target="https://podminky.urs.cz/item/CS_URS_2021_02/894812357" TargetMode="External" /><Relationship Id="rId57" Type="http://schemas.openxmlformats.org/officeDocument/2006/relationships/hyperlink" Target="https://podminky.urs.cz/item/CS_URS_2021_02/899722114" TargetMode="External" /><Relationship Id="rId58" Type="http://schemas.openxmlformats.org/officeDocument/2006/relationships/hyperlink" Target="https://podminky.urs.cz/item/CS_URS_2021_02/952903112" TargetMode="External" /><Relationship Id="rId59" Type="http://schemas.openxmlformats.org/officeDocument/2006/relationships/hyperlink" Target="https://podminky.urs.cz/item/CS_URS_2021_02/977151127" TargetMode="External" /><Relationship Id="rId60" Type="http://schemas.openxmlformats.org/officeDocument/2006/relationships/hyperlink" Target="https://podminky.urs.cz/item/CS_URS_2021_02/997221551" TargetMode="External" /><Relationship Id="rId61" Type="http://schemas.openxmlformats.org/officeDocument/2006/relationships/hyperlink" Target="https://podminky.urs.cz/item/CS_URS_2021_02/997221559" TargetMode="External" /><Relationship Id="rId62" Type="http://schemas.openxmlformats.org/officeDocument/2006/relationships/hyperlink" Target="https://podminky.urs.cz/item/CS_URS_2021_02/997221561" TargetMode="External" /><Relationship Id="rId63" Type="http://schemas.openxmlformats.org/officeDocument/2006/relationships/hyperlink" Target="https://podminky.urs.cz/item/CS_URS_2021_02/997221569" TargetMode="External" /><Relationship Id="rId64" Type="http://schemas.openxmlformats.org/officeDocument/2006/relationships/hyperlink" Target="https://podminky.urs.cz/item/CS_URS_2021_02/997221611" TargetMode="External" /><Relationship Id="rId65" Type="http://schemas.openxmlformats.org/officeDocument/2006/relationships/hyperlink" Target="https://podminky.urs.cz/item/CS_URS_2021_02/997013813" TargetMode="External" /><Relationship Id="rId66" Type="http://schemas.openxmlformats.org/officeDocument/2006/relationships/hyperlink" Target="https://podminky.urs.cz/item/CS_URS_2021_02/997221645" TargetMode="External" /><Relationship Id="rId67" Type="http://schemas.openxmlformats.org/officeDocument/2006/relationships/hyperlink" Target="https://podminky.urs.cz/item/CS_URS_2021_02/997221655" TargetMode="External" /><Relationship Id="rId68" Type="http://schemas.openxmlformats.org/officeDocument/2006/relationships/hyperlink" Target="https://podminky.urs.cz/item/CS_URS_2021_02/998276101" TargetMode="External" /><Relationship Id="rId6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423" TargetMode="External" /><Relationship Id="rId2" Type="http://schemas.openxmlformats.org/officeDocument/2006/relationships/hyperlink" Target="https://podminky.urs.cz/item/CS_URS_2021_02/113154123" TargetMode="External" /><Relationship Id="rId3" Type="http://schemas.openxmlformats.org/officeDocument/2006/relationships/hyperlink" Target="https://podminky.urs.cz/item/CS_URS_2021_02/119001412" TargetMode="External" /><Relationship Id="rId4" Type="http://schemas.openxmlformats.org/officeDocument/2006/relationships/hyperlink" Target="https://podminky.urs.cz/item/CS_URS_2021_02/119002411" TargetMode="External" /><Relationship Id="rId5" Type="http://schemas.openxmlformats.org/officeDocument/2006/relationships/hyperlink" Target="https://podminky.urs.cz/item/CS_URS_2021_02/119002412" TargetMode="External" /><Relationship Id="rId6" Type="http://schemas.openxmlformats.org/officeDocument/2006/relationships/hyperlink" Target="https://podminky.urs.cz/item/CS_URS_2021_02/119003131" TargetMode="External" /><Relationship Id="rId7" Type="http://schemas.openxmlformats.org/officeDocument/2006/relationships/hyperlink" Target="https://podminky.urs.cz/item/CS_URS_2021_02/119003132" TargetMode="External" /><Relationship Id="rId8" Type="http://schemas.openxmlformats.org/officeDocument/2006/relationships/hyperlink" Target="https://podminky.urs.cz/item/CS_URS_2021_02/119004111" TargetMode="External" /><Relationship Id="rId9" Type="http://schemas.openxmlformats.org/officeDocument/2006/relationships/hyperlink" Target="https://podminky.urs.cz/item/CS_URS_2021_02/119004112" TargetMode="External" /><Relationship Id="rId10" Type="http://schemas.openxmlformats.org/officeDocument/2006/relationships/hyperlink" Target="https://podminky.urs.cz/item/CS_URS_2021_02/121151104" TargetMode="External" /><Relationship Id="rId11" Type="http://schemas.openxmlformats.org/officeDocument/2006/relationships/hyperlink" Target="https://podminky.urs.cz/item/CS_URS_2021_02/132254204" TargetMode="External" /><Relationship Id="rId12" Type="http://schemas.openxmlformats.org/officeDocument/2006/relationships/hyperlink" Target="https://podminky.urs.cz/item/CS_URS_2021_02/132354204" TargetMode="External" /><Relationship Id="rId13" Type="http://schemas.openxmlformats.org/officeDocument/2006/relationships/hyperlink" Target="https://podminky.urs.cz/item/CS_URS_2021_02/151101102" TargetMode="External" /><Relationship Id="rId14" Type="http://schemas.openxmlformats.org/officeDocument/2006/relationships/hyperlink" Target="https://podminky.urs.cz/item/CS_URS_2021_02/151101112" TargetMode="External" /><Relationship Id="rId15" Type="http://schemas.openxmlformats.org/officeDocument/2006/relationships/hyperlink" Target="https://podminky.urs.cz/item/CS_URS_2021_02/60554243" TargetMode="External" /><Relationship Id="rId16" Type="http://schemas.openxmlformats.org/officeDocument/2006/relationships/hyperlink" Target="https://podminky.urs.cz/item/CS_URS_2021_02/162351103" TargetMode="External" /><Relationship Id="rId17" Type="http://schemas.openxmlformats.org/officeDocument/2006/relationships/hyperlink" Target="https://podminky.urs.cz/item/CS_URS_2021_02/162351123" TargetMode="External" /><Relationship Id="rId18" Type="http://schemas.openxmlformats.org/officeDocument/2006/relationships/hyperlink" Target="https://podminky.urs.cz/item/CS_URS_2021_02/162751117" TargetMode="External" /><Relationship Id="rId19" Type="http://schemas.openxmlformats.org/officeDocument/2006/relationships/hyperlink" Target="https://podminky.urs.cz/item/CS_URS_2021_02/162751119" TargetMode="External" /><Relationship Id="rId20" Type="http://schemas.openxmlformats.org/officeDocument/2006/relationships/hyperlink" Target="https://podminky.urs.cz/item/CS_URS_2021_02/162751137" TargetMode="External" /><Relationship Id="rId21" Type="http://schemas.openxmlformats.org/officeDocument/2006/relationships/hyperlink" Target="https://podminky.urs.cz/item/CS_URS_2021_02/162751139" TargetMode="External" /><Relationship Id="rId22" Type="http://schemas.openxmlformats.org/officeDocument/2006/relationships/hyperlink" Target="https://podminky.urs.cz/item/CS_URS_2021_02/167151111" TargetMode="External" /><Relationship Id="rId23" Type="http://schemas.openxmlformats.org/officeDocument/2006/relationships/hyperlink" Target="https://podminky.urs.cz/item/CS_URS_2021_02/167151112" TargetMode="External" /><Relationship Id="rId24" Type="http://schemas.openxmlformats.org/officeDocument/2006/relationships/hyperlink" Target="https://podminky.urs.cz/item/CS_URS_2021_02/171201231" TargetMode="External" /><Relationship Id="rId25" Type="http://schemas.openxmlformats.org/officeDocument/2006/relationships/hyperlink" Target="https://podminky.urs.cz/item/CS_URS_2021_02/171251201" TargetMode="External" /><Relationship Id="rId26" Type="http://schemas.openxmlformats.org/officeDocument/2006/relationships/hyperlink" Target="https://podminky.urs.cz/item/CS_URS_2021_02/174151101" TargetMode="External" /><Relationship Id="rId27" Type="http://schemas.openxmlformats.org/officeDocument/2006/relationships/hyperlink" Target="https://podminky.urs.cz/item/CS_URS_2021_02/58331200" TargetMode="External" /><Relationship Id="rId28" Type="http://schemas.openxmlformats.org/officeDocument/2006/relationships/hyperlink" Target="https://podminky.urs.cz/item/CS_URS_2021_02/181351004" TargetMode="External" /><Relationship Id="rId29" Type="http://schemas.openxmlformats.org/officeDocument/2006/relationships/hyperlink" Target="https://podminky.urs.cz/item/CS_URS_2021_02/181411121" TargetMode="External" /><Relationship Id="rId30" Type="http://schemas.openxmlformats.org/officeDocument/2006/relationships/hyperlink" Target="https://podminky.urs.cz/item/CS_URS_2021_02/00572472" TargetMode="External" /><Relationship Id="rId31" Type="http://schemas.openxmlformats.org/officeDocument/2006/relationships/hyperlink" Target="https://podminky.urs.cz/item/CS_URS_2021_02/212752401" TargetMode="External" /><Relationship Id="rId32" Type="http://schemas.openxmlformats.org/officeDocument/2006/relationships/hyperlink" Target="https://podminky.urs.cz/item/CS_URS_2021_02/213141111" TargetMode="External" /><Relationship Id="rId33" Type="http://schemas.openxmlformats.org/officeDocument/2006/relationships/hyperlink" Target="https://podminky.urs.cz/item/CS_URS_2021_02/69311080" TargetMode="External" /><Relationship Id="rId34" Type="http://schemas.openxmlformats.org/officeDocument/2006/relationships/hyperlink" Target="https://podminky.urs.cz/item/CS_URS_2021_02/270210113" TargetMode="External" /><Relationship Id="rId35" Type="http://schemas.openxmlformats.org/officeDocument/2006/relationships/hyperlink" Target="https://podminky.urs.cz/item/CS_URS_2021_02/321213114" TargetMode="External" /><Relationship Id="rId36" Type="http://schemas.openxmlformats.org/officeDocument/2006/relationships/hyperlink" Target="https://podminky.urs.cz/item/CS_URS_2021_02/321351010" TargetMode="External" /><Relationship Id="rId37" Type="http://schemas.openxmlformats.org/officeDocument/2006/relationships/hyperlink" Target="https://podminky.urs.cz/item/CS_URS_2021_02/321352010" TargetMode="External" /><Relationship Id="rId38" Type="http://schemas.openxmlformats.org/officeDocument/2006/relationships/hyperlink" Target="https://podminky.urs.cz/item/CS_URS_2021_02/359901211" TargetMode="External" /><Relationship Id="rId39" Type="http://schemas.openxmlformats.org/officeDocument/2006/relationships/hyperlink" Target="https://podminky.urs.cz/item/CS_URS_2021_02/452311141" TargetMode="External" /><Relationship Id="rId40" Type="http://schemas.openxmlformats.org/officeDocument/2006/relationships/hyperlink" Target="https://podminky.urs.cz/item/CS_URS_2021_02/452311161" TargetMode="External" /><Relationship Id="rId41" Type="http://schemas.openxmlformats.org/officeDocument/2006/relationships/hyperlink" Target="https://podminky.urs.cz/item/CS_URS_2021_02/452312141" TargetMode="External" /><Relationship Id="rId42" Type="http://schemas.openxmlformats.org/officeDocument/2006/relationships/hyperlink" Target="https://podminky.urs.cz/item/CS_URS_2021_02/452321161" TargetMode="External" /><Relationship Id="rId43" Type="http://schemas.openxmlformats.org/officeDocument/2006/relationships/hyperlink" Target="https://podminky.urs.cz/item/CS_URS_2021_02/452351101" TargetMode="External" /><Relationship Id="rId44" Type="http://schemas.openxmlformats.org/officeDocument/2006/relationships/hyperlink" Target="https://podminky.urs.cz/item/CS_URS_2021_02/452368113" TargetMode="External" /><Relationship Id="rId45" Type="http://schemas.openxmlformats.org/officeDocument/2006/relationships/hyperlink" Target="https://podminky.urs.cz/item/CS_URS_2021_02/566901134" TargetMode="External" /><Relationship Id="rId46" Type="http://schemas.openxmlformats.org/officeDocument/2006/relationships/hyperlink" Target="https://podminky.urs.cz/item/CS_URS_2021_02/572341111" TargetMode="External" /><Relationship Id="rId47" Type="http://schemas.openxmlformats.org/officeDocument/2006/relationships/hyperlink" Target="https://podminky.urs.cz/item/CS_URS_2021_02/573211107" TargetMode="External" /><Relationship Id="rId48" Type="http://schemas.openxmlformats.org/officeDocument/2006/relationships/hyperlink" Target="https://podminky.urs.cz/item/CS_URS_2021_02/871370320" TargetMode="External" /><Relationship Id="rId49" Type="http://schemas.openxmlformats.org/officeDocument/2006/relationships/hyperlink" Target="https://podminky.urs.cz/item/CS_URS_2021_02/28617040" TargetMode="External" /><Relationship Id="rId50" Type="http://schemas.openxmlformats.org/officeDocument/2006/relationships/hyperlink" Target="https://podminky.urs.cz/item/CS_URS_2021_02/894812326" TargetMode="External" /><Relationship Id="rId51" Type="http://schemas.openxmlformats.org/officeDocument/2006/relationships/hyperlink" Target="https://podminky.urs.cz/item/CS_URS_2021_02/894812333" TargetMode="External" /><Relationship Id="rId52" Type="http://schemas.openxmlformats.org/officeDocument/2006/relationships/hyperlink" Target="https://podminky.urs.cz/item/CS_URS_2021_02/894812339" TargetMode="External" /><Relationship Id="rId53" Type="http://schemas.openxmlformats.org/officeDocument/2006/relationships/hyperlink" Target="https://podminky.urs.cz/item/CS_URS_2021_02/894812357" TargetMode="External" /><Relationship Id="rId54" Type="http://schemas.openxmlformats.org/officeDocument/2006/relationships/hyperlink" Target="https://podminky.urs.cz/item/CS_URS_2021_02/899102112" TargetMode="External" /><Relationship Id="rId55" Type="http://schemas.openxmlformats.org/officeDocument/2006/relationships/hyperlink" Target="https://podminky.urs.cz/item/CS_URS_2021_02/899623171" TargetMode="External" /><Relationship Id="rId56" Type="http://schemas.openxmlformats.org/officeDocument/2006/relationships/hyperlink" Target="https://podminky.urs.cz/item/CS_URS_2021_02/899722114" TargetMode="External" /><Relationship Id="rId57" Type="http://schemas.openxmlformats.org/officeDocument/2006/relationships/hyperlink" Target="https://podminky.urs.cz/item/CS_URS_2021_02/997221551" TargetMode="External" /><Relationship Id="rId58" Type="http://schemas.openxmlformats.org/officeDocument/2006/relationships/hyperlink" Target="https://podminky.urs.cz/item/CS_URS_2021_02/997221559" TargetMode="External" /><Relationship Id="rId59" Type="http://schemas.openxmlformats.org/officeDocument/2006/relationships/hyperlink" Target="https://podminky.urs.cz/item/CS_URS_2021_02/997221561" TargetMode="External" /><Relationship Id="rId60" Type="http://schemas.openxmlformats.org/officeDocument/2006/relationships/hyperlink" Target="https://podminky.urs.cz/item/CS_URS_2021_02/997221569" TargetMode="External" /><Relationship Id="rId61" Type="http://schemas.openxmlformats.org/officeDocument/2006/relationships/hyperlink" Target="https://podminky.urs.cz/item/CS_URS_2021_02/997221611" TargetMode="External" /><Relationship Id="rId62" Type="http://schemas.openxmlformats.org/officeDocument/2006/relationships/hyperlink" Target="https://podminky.urs.cz/item/CS_URS_2021_02/997221615" TargetMode="External" /><Relationship Id="rId63" Type="http://schemas.openxmlformats.org/officeDocument/2006/relationships/hyperlink" Target="https://podminky.urs.cz/item/CS_URS_2021_02/997221645" TargetMode="External" /><Relationship Id="rId64" Type="http://schemas.openxmlformats.org/officeDocument/2006/relationships/hyperlink" Target="https://podminky.urs.cz/item/CS_URS_2021_02/997221655" TargetMode="External" /><Relationship Id="rId65" Type="http://schemas.openxmlformats.org/officeDocument/2006/relationships/hyperlink" Target="https://podminky.urs.cz/item/CS_URS_2021_02/998332011" TargetMode="External" /><Relationship Id="rId6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31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31</v>
      </c>
      <c r="AO20" s="24"/>
      <c r="AP20" s="24"/>
      <c r="AQ20" s="24"/>
      <c r="AR20" s="22"/>
      <c r="BE20" s="33"/>
      <c r="BS20" s="19" t="s">
        <v>37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021-08-01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ENCOVANY_REKO MALÉ VODNÍ NÁDRŽE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6. 9. 2021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Polepy, Polepy 112, 411 47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AQUECON a.s., Čs.Legií 445/4, 415 01 Teplice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Miluše Vágnerová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31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SO 01_Reko břehů a ú...'!J30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'01 - SO 01_Reko břehů a ú...'!P86</f>
        <v>0</v>
      </c>
      <c r="AV55" s="122">
        <f>'01 - SO 01_Reko břehů a ú...'!J33</f>
        <v>0</v>
      </c>
      <c r="AW55" s="122">
        <f>'01 - SO 01_Reko břehů a ú...'!J34</f>
        <v>0</v>
      </c>
      <c r="AX55" s="122">
        <f>'01 - SO 01_Reko břehů a ú...'!J35</f>
        <v>0</v>
      </c>
      <c r="AY55" s="122">
        <f>'01 - SO 01_Reko břehů a ú...'!J36</f>
        <v>0</v>
      </c>
      <c r="AZ55" s="122">
        <f>'01 - SO 01_Reko břehů a ú...'!F33</f>
        <v>0</v>
      </c>
      <c r="BA55" s="122">
        <f>'01 - SO 01_Reko břehů a ú...'!F34</f>
        <v>0</v>
      </c>
      <c r="BB55" s="122">
        <f>'01 - SO 01_Reko břehů a ú...'!F35</f>
        <v>0</v>
      </c>
      <c r="BC55" s="122">
        <f>'01 - SO 01_Reko břehů a ú...'!F36</f>
        <v>0</v>
      </c>
      <c r="BD55" s="124">
        <f>'01 - SO 01_Reko břehů a ú...'!F37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21</v>
      </c>
    </row>
    <row r="56" s="7" customFormat="1" ht="16.5" customHeight="1">
      <c r="A56" s="113" t="s">
        <v>80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SO 02_Nátokové potrubí'!J30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'02 - SO 02_Nátokové potrubí'!P90</f>
        <v>0</v>
      </c>
      <c r="AV56" s="122">
        <f>'02 - SO 02_Nátokové potrubí'!J33</f>
        <v>0</v>
      </c>
      <c r="AW56" s="122">
        <f>'02 - SO 02_Nátokové potrubí'!J34</f>
        <v>0</v>
      </c>
      <c r="AX56" s="122">
        <f>'02 - SO 02_Nátokové potrubí'!J35</f>
        <v>0</v>
      </c>
      <c r="AY56" s="122">
        <f>'02 - SO 02_Nátokové potrubí'!J36</f>
        <v>0</v>
      </c>
      <c r="AZ56" s="122">
        <f>'02 - SO 02_Nátokové potrubí'!F33</f>
        <v>0</v>
      </c>
      <c r="BA56" s="122">
        <f>'02 - SO 02_Nátokové potrubí'!F34</f>
        <v>0</v>
      </c>
      <c r="BB56" s="122">
        <f>'02 - SO 02_Nátokové potrubí'!F35</f>
        <v>0</v>
      </c>
      <c r="BC56" s="122">
        <f>'02 - SO 02_Nátokové potrubí'!F36</f>
        <v>0</v>
      </c>
      <c r="BD56" s="124">
        <f>'02 - SO 02_Nátokové potrubí'!F37</f>
        <v>0</v>
      </c>
      <c r="BE56" s="7"/>
      <c r="BT56" s="125" t="s">
        <v>84</v>
      </c>
      <c r="BV56" s="125" t="s">
        <v>78</v>
      </c>
      <c r="BW56" s="125" t="s">
        <v>88</v>
      </c>
      <c r="BX56" s="125" t="s">
        <v>5</v>
      </c>
      <c r="CL56" s="125" t="s">
        <v>19</v>
      </c>
      <c r="CM56" s="125" t="s">
        <v>21</v>
      </c>
    </row>
    <row r="57" s="7" customFormat="1" ht="24.75" customHeight="1">
      <c r="A57" s="113" t="s">
        <v>80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SO 03_Objekt spodní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'03 - SO 03_Objekt spodní ...'!P88</f>
        <v>0</v>
      </c>
      <c r="AV57" s="122">
        <f>'03 - SO 03_Objekt spodní ...'!J33</f>
        <v>0</v>
      </c>
      <c r="AW57" s="122">
        <f>'03 - SO 03_Objekt spodní ...'!J34</f>
        <v>0</v>
      </c>
      <c r="AX57" s="122">
        <f>'03 - SO 03_Objekt spodní ...'!J35</f>
        <v>0</v>
      </c>
      <c r="AY57" s="122">
        <f>'03 - SO 03_Objekt spodní ...'!J36</f>
        <v>0</v>
      </c>
      <c r="AZ57" s="122">
        <f>'03 - SO 03_Objekt spodní ...'!F33</f>
        <v>0</v>
      </c>
      <c r="BA57" s="122">
        <f>'03 - SO 03_Objekt spodní ...'!F34</f>
        <v>0</v>
      </c>
      <c r="BB57" s="122">
        <f>'03 - SO 03_Objekt spodní ...'!F35</f>
        <v>0</v>
      </c>
      <c r="BC57" s="122">
        <f>'03 - SO 03_Objekt spodní ...'!F36</f>
        <v>0</v>
      </c>
      <c r="BD57" s="124">
        <f>'03 - SO 03_Objekt spodní ...'!F37</f>
        <v>0</v>
      </c>
      <c r="BE57" s="7"/>
      <c r="BT57" s="125" t="s">
        <v>84</v>
      </c>
      <c r="BV57" s="125" t="s">
        <v>78</v>
      </c>
      <c r="BW57" s="125" t="s">
        <v>91</v>
      </c>
      <c r="BX57" s="125" t="s">
        <v>5</v>
      </c>
      <c r="CL57" s="125" t="s">
        <v>19</v>
      </c>
      <c r="CM57" s="125" t="s">
        <v>21</v>
      </c>
    </row>
    <row r="58" s="7" customFormat="1" ht="16.5" customHeight="1">
      <c r="A58" s="113" t="s">
        <v>80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VRN a ostatní náklady'!J30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94</v>
      </c>
      <c r="AR58" s="120"/>
      <c r="AS58" s="126">
        <v>0</v>
      </c>
      <c r="AT58" s="127">
        <f>ROUND(SUM(AV58:AW58),2)</f>
        <v>0</v>
      </c>
      <c r="AU58" s="128">
        <f>'04 - VRN a ostatní náklady'!P80</f>
        <v>0</v>
      </c>
      <c r="AV58" s="127">
        <f>'04 - VRN a ostatní náklady'!J33</f>
        <v>0</v>
      </c>
      <c r="AW58" s="127">
        <f>'04 - VRN a ostatní náklady'!J34</f>
        <v>0</v>
      </c>
      <c r="AX58" s="127">
        <f>'04 - VRN a ostatní náklady'!J35</f>
        <v>0</v>
      </c>
      <c r="AY58" s="127">
        <f>'04 - VRN a ostatní náklady'!J36</f>
        <v>0</v>
      </c>
      <c r="AZ58" s="127">
        <f>'04 - VRN a ostatní náklady'!F33</f>
        <v>0</v>
      </c>
      <c r="BA58" s="127">
        <f>'04 - VRN a ostatní náklady'!F34</f>
        <v>0</v>
      </c>
      <c r="BB58" s="127">
        <f>'04 - VRN a ostatní náklady'!F35</f>
        <v>0</v>
      </c>
      <c r="BC58" s="127">
        <f>'04 - VRN a ostatní náklady'!F36</f>
        <v>0</v>
      </c>
      <c r="BD58" s="129">
        <f>'04 - VRN a ostatní náklady'!F37</f>
        <v>0</v>
      </c>
      <c r="BE58" s="7"/>
      <c r="BT58" s="125" t="s">
        <v>84</v>
      </c>
      <c r="BV58" s="125" t="s">
        <v>78</v>
      </c>
      <c r="BW58" s="125" t="s">
        <v>95</v>
      </c>
      <c r="BX58" s="125" t="s">
        <v>5</v>
      </c>
      <c r="CL58" s="125" t="s">
        <v>19</v>
      </c>
      <c r="CM58" s="125" t="s">
        <v>21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C4Cu7VvXc/NkgptBUct5xnCVhUE75YK1v7qQhl7tYcjFmDT+tGqg3aa8y/BtEp/WAxm82lC722BqkyvWRGhLBg==" hashValue="9+JtRx2Soh9+8T/7ecfSSPjOpXKOgjZHJfSRWbFIczhglC8FWJN1SsZ1HQjFSL4ikGi0y4+zxOQU/UVP/K6Rh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1_Reko břehů a ú...'!C2" display="/"/>
    <hyperlink ref="A56" location="'02 - SO 02_Nátokové potrubí'!C2" display="/"/>
    <hyperlink ref="A57" location="'03 - SO 03_Objekt spodní ...'!C2" display="/"/>
    <hyperlink ref="A58" location="'04 - VRN a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21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ENCOVANY_REKO MALÉ VODNÍ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99</v>
      </c>
      <c r="G12" s="40"/>
      <c r="H12" s="40"/>
      <c r="I12" s="134" t="s">
        <v>24</v>
      </c>
      <c r="J12" s="139" t="str">
        <f>'Rekapitulace stavby'!AN8</f>
        <v>6. 9. 2021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ROUND((SUM(BE86:BE171)),  2)</f>
        <v>0</v>
      </c>
      <c r="G33" s="40"/>
      <c r="H33" s="40"/>
      <c r="I33" s="150">
        <v>0.20999999999999999</v>
      </c>
      <c r="J33" s="149">
        <f>ROUND(((SUM(BE86:BE171))*I33),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ROUND((SUM(BF86:BF171)),  2)</f>
        <v>0</v>
      </c>
      <c r="G34" s="40"/>
      <c r="H34" s="40"/>
      <c r="I34" s="150">
        <v>0.14999999999999999</v>
      </c>
      <c r="J34" s="149">
        <f>ROUND(((SUM(BF86:BF171))*I34),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ENCOVANY_REKO MALÉ VODNÍ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 01_Reko břehů a úprava dna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Encovany</v>
      </c>
      <c r="G52" s="42"/>
      <c r="H52" s="42"/>
      <c r="I52" s="34" t="s">
        <v>24</v>
      </c>
      <c r="J52" s="74" t="str">
        <f>IF(J12="","",J12)</f>
        <v>6. 9. 2021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Obec Polepy, Polepy 112, 411 47</v>
      </c>
      <c r="G54" s="42"/>
      <c r="H54" s="42"/>
      <c r="I54" s="34" t="s">
        <v>34</v>
      </c>
      <c r="J54" s="38" t="str">
        <f>E21</f>
        <v>AQUECON a.s., Čs.Legií 445/4, 415 01 Teplice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Miluše Vágnerová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J117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J141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J147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J153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J168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ENCOVANY_REKO MALÉ VODNÍ NÁDRŽE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01 - SO 01_Reko břehů a úprava dna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Encovany</v>
      </c>
      <c r="G80" s="42"/>
      <c r="H80" s="42"/>
      <c r="I80" s="34" t="s">
        <v>24</v>
      </c>
      <c r="J80" s="74" t="str">
        <f>IF(J12="","",J12)</f>
        <v>6. 9. 2021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26</v>
      </c>
      <c r="D82" s="42"/>
      <c r="E82" s="42"/>
      <c r="F82" s="29" t="str">
        <f>E15</f>
        <v>Obec Polepy, Polepy 112, 411 47</v>
      </c>
      <c r="G82" s="42"/>
      <c r="H82" s="42"/>
      <c r="I82" s="34" t="s">
        <v>34</v>
      </c>
      <c r="J82" s="38" t="str">
        <f>E21</f>
        <v>AQUECON a.s., Čs.Legií 445/4, 415 01 Teplice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>Miluše Vágnerová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112</v>
      </c>
      <c r="D85" s="182" t="s">
        <v>61</v>
      </c>
      <c r="E85" s="182" t="s">
        <v>57</v>
      </c>
      <c r="F85" s="182" t="s">
        <v>58</v>
      </c>
      <c r="G85" s="182" t="s">
        <v>113</v>
      </c>
      <c r="H85" s="182" t="s">
        <v>114</v>
      </c>
      <c r="I85" s="182" t="s">
        <v>115</v>
      </c>
      <c r="J85" s="182" t="s">
        <v>102</v>
      </c>
      <c r="K85" s="183" t="s">
        <v>116</v>
      </c>
      <c r="L85" s="184"/>
      <c r="M85" s="94" t="s">
        <v>31</v>
      </c>
      <c r="N85" s="95" t="s">
        <v>46</v>
      </c>
      <c r="O85" s="95" t="s">
        <v>117</v>
      </c>
      <c r="P85" s="95" t="s">
        <v>118</v>
      </c>
      <c r="Q85" s="95" t="s">
        <v>119</v>
      </c>
      <c r="R85" s="95" t="s">
        <v>120</v>
      </c>
      <c r="S85" s="95" t="s">
        <v>121</v>
      </c>
      <c r="T85" s="96" t="s">
        <v>122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252.95025040000002</v>
      </c>
      <c r="S86" s="98"/>
      <c r="T86" s="188">
        <f>T87</f>
        <v>124.65599999999999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103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75</v>
      </c>
      <c r="E87" s="193" t="s">
        <v>124</v>
      </c>
      <c r="F87" s="193" t="s">
        <v>125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P88+P117+P141+P147+P153+P168</f>
        <v>0</v>
      </c>
      <c r="Q87" s="198"/>
      <c r="R87" s="199">
        <f>R88+R117+R141+R147+R153+R168</f>
        <v>252.95025040000002</v>
      </c>
      <c r="S87" s="198"/>
      <c r="T87" s="200">
        <f>T88+T117+T141+T147+T153+T168</f>
        <v>124.65599999999999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76</v>
      </c>
      <c r="AY87" s="201" t="s">
        <v>126</v>
      </c>
      <c r="BK87" s="203">
        <f>BK88+BK117+BK141+BK147+BK153+BK168</f>
        <v>0</v>
      </c>
    </row>
    <row r="88" s="12" customFormat="1" ht="22.8" customHeight="1">
      <c r="A88" s="12"/>
      <c r="B88" s="190"/>
      <c r="C88" s="191"/>
      <c r="D88" s="192" t="s">
        <v>75</v>
      </c>
      <c r="E88" s="204" t="s">
        <v>84</v>
      </c>
      <c r="F88" s="204" t="s">
        <v>127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SUM(P89:P116)</f>
        <v>0</v>
      </c>
      <c r="Q88" s="198"/>
      <c r="R88" s="199">
        <f>SUM(R89:R116)</f>
        <v>0.39422000000000001</v>
      </c>
      <c r="S88" s="198"/>
      <c r="T88" s="200">
        <f>SUM(T89:T116)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84</v>
      </c>
      <c r="AY88" s="201" t="s">
        <v>126</v>
      </c>
      <c r="BK88" s="203">
        <f>SUM(BK89:BK116)</f>
        <v>0</v>
      </c>
    </row>
    <row r="89" s="2" customFormat="1" ht="16.5" customHeight="1">
      <c r="A89" s="40"/>
      <c r="B89" s="41"/>
      <c r="C89" s="206" t="s">
        <v>84</v>
      </c>
      <c r="D89" s="206" t="s">
        <v>128</v>
      </c>
      <c r="E89" s="207" t="s">
        <v>129</v>
      </c>
      <c r="F89" s="208" t="s">
        <v>130</v>
      </c>
      <c r="G89" s="209" t="s">
        <v>131</v>
      </c>
      <c r="H89" s="210">
        <v>50</v>
      </c>
      <c r="I89" s="211"/>
      <c r="J89" s="212">
        <f>ROUND(I89*H89,2)</f>
        <v>0</v>
      </c>
      <c r="K89" s="208" t="s">
        <v>132</v>
      </c>
      <c r="L89" s="46"/>
      <c r="M89" s="213" t="s">
        <v>31</v>
      </c>
      <c r="N89" s="214" t="s">
        <v>47</v>
      </c>
      <c r="O89" s="86"/>
      <c r="P89" s="215">
        <f>O89*H89</f>
        <v>0</v>
      </c>
      <c r="Q89" s="215">
        <v>0.0078700000000000003</v>
      </c>
      <c r="R89" s="215">
        <f>Q89*H89</f>
        <v>0.39350000000000002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133</v>
      </c>
      <c r="AT89" s="217" t="s">
        <v>128</v>
      </c>
      <c r="AU89" s="217" t="s">
        <v>21</v>
      </c>
      <c r="AY89" s="19" t="s">
        <v>126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133</v>
      </c>
      <c r="BM89" s="217" t="s">
        <v>134</v>
      </c>
    </row>
    <row r="90" s="2" customFormat="1">
      <c r="A90" s="40"/>
      <c r="B90" s="41"/>
      <c r="C90" s="42"/>
      <c r="D90" s="219" t="s">
        <v>135</v>
      </c>
      <c r="E90" s="42"/>
      <c r="F90" s="220" t="s">
        <v>136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135</v>
      </c>
      <c r="AU90" s="19" t="s">
        <v>21</v>
      </c>
    </row>
    <row r="91" s="2" customFormat="1">
      <c r="A91" s="40"/>
      <c r="B91" s="41"/>
      <c r="C91" s="42"/>
      <c r="D91" s="224" t="s">
        <v>137</v>
      </c>
      <c r="E91" s="42"/>
      <c r="F91" s="225" t="s">
        <v>138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137</v>
      </c>
      <c r="AU91" s="19" t="s">
        <v>21</v>
      </c>
    </row>
    <row r="92" s="2" customFormat="1" ht="16.5" customHeight="1">
      <c r="A92" s="40"/>
      <c r="B92" s="41"/>
      <c r="C92" s="206" t="s">
        <v>21</v>
      </c>
      <c r="D92" s="206" t="s">
        <v>128</v>
      </c>
      <c r="E92" s="207" t="s">
        <v>139</v>
      </c>
      <c r="F92" s="208" t="s">
        <v>140</v>
      </c>
      <c r="G92" s="209" t="s">
        <v>141</v>
      </c>
      <c r="H92" s="210">
        <v>24</v>
      </c>
      <c r="I92" s="211"/>
      <c r="J92" s="212">
        <f>ROUND(I92*H92,2)</f>
        <v>0</v>
      </c>
      <c r="K92" s="208" t="s">
        <v>132</v>
      </c>
      <c r="L92" s="46"/>
      <c r="M92" s="213" t="s">
        <v>31</v>
      </c>
      <c r="N92" s="214" t="s">
        <v>47</v>
      </c>
      <c r="O92" s="86"/>
      <c r="P92" s="215">
        <f>O92*H92</f>
        <v>0</v>
      </c>
      <c r="Q92" s="215">
        <v>3.0000000000000001E-05</v>
      </c>
      <c r="R92" s="215">
        <f>Q92*H92</f>
        <v>0.00072000000000000005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133</v>
      </c>
      <c r="AT92" s="217" t="s">
        <v>128</v>
      </c>
      <c r="AU92" s="217" t="s">
        <v>21</v>
      </c>
      <c r="AY92" s="19" t="s">
        <v>126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133</v>
      </c>
      <c r="BM92" s="217" t="s">
        <v>142</v>
      </c>
    </row>
    <row r="93" s="2" customFormat="1">
      <c r="A93" s="40"/>
      <c r="B93" s="41"/>
      <c r="C93" s="42"/>
      <c r="D93" s="219" t="s">
        <v>135</v>
      </c>
      <c r="E93" s="42"/>
      <c r="F93" s="220" t="s">
        <v>143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135</v>
      </c>
      <c r="AU93" s="19" t="s">
        <v>21</v>
      </c>
    </row>
    <row r="94" s="2" customFormat="1">
      <c r="A94" s="40"/>
      <c r="B94" s="41"/>
      <c r="C94" s="42"/>
      <c r="D94" s="224" t="s">
        <v>137</v>
      </c>
      <c r="E94" s="42"/>
      <c r="F94" s="225" t="s">
        <v>144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137</v>
      </c>
      <c r="AU94" s="19" t="s">
        <v>21</v>
      </c>
    </row>
    <row r="95" s="2" customFormat="1" ht="16.5" customHeight="1">
      <c r="A95" s="40"/>
      <c r="B95" s="41"/>
      <c r="C95" s="206" t="s">
        <v>145</v>
      </c>
      <c r="D95" s="206" t="s">
        <v>128</v>
      </c>
      <c r="E95" s="207" t="s">
        <v>146</v>
      </c>
      <c r="F95" s="208" t="s">
        <v>147</v>
      </c>
      <c r="G95" s="209" t="s">
        <v>148</v>
      </c>
      <c r="H95" s="210">
        <v>1</v>
      </c>
      <c r="I95" s="211"/>
      <c r="J95" s="212">
        <f>ROUND(I95*H95,2)</f>
        <v>0</v>
      </c>
      <c r="K95" s="208" t="s">
        <v>132</v>
      </c>
      <c r="L95" s="46"/>
      <c r="M95" s="213" t="s">
        <v>31</v>
      </c>
      <c r="N95" s="214" t="s">
        <v>47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133</v>
      </c>
      <c r="AT95" s="217" t="s">
        <v>128</v>
      </c>
      <c r="AU95" s="217" t="s">
        <v>21</v>
      </c>
      <c r="AY95" s="19" t="s">
        <v>126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84</v>
      </c>
      <c r="BK95" s="218">
        <f>ROUND(I95*H95,2)</f>
        <v>0</v>
      </c>
      <c r="BL95" s="19" t="s">
        <v>133</v>
      </c>
      <c r="BM95" s="217" t="s">
        <v>149</v>
      </c>
    </row>
    <row r="96" s="2" customFormat="1">
      <c r="A96" s="40"/>
      <c r="B96" s="41"/>
      <c r="C96" s="42"/>
      <c r="D96" s="219" t="s">
        <v>135</v>
      </c>
      <c r="E96" s="42"/>
      <c r="F96" s="220" t="s">
        <v>150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135</v>
      </c>
      <c r="AU96" s="19" t="s">
        <v>21</v>
      </c>
    </row>
    <row r="97" s="2" customFormat="1">
      <c r="A97" s="40"/>
      <c r="B97" s="41"/>
      <c r="C97" s="42"/>
      <c r="D97" s="224" t="s">
        <v>137</v>
      </c>
      <c r="E97" s="42"/>
      <c r="F97" s="225" t="s">
        <v>151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21</v>
      </c>
    </row>
    <row r="98" s="2" customFormat="1" ht="16.5" customHeight="1">
      <c r="A98" s="40"/>
      <c r="B98" s="41"/>
      <c r="C98" s="206" t="s">
        <v>133</v>
      </c>
      <c r="D98" s="206" t="s">
        <v>128</v>
      </c>
      <c r="E98" s="207" t="s">
        <v>152</v>
      </c>
      <c r="F98" s="208" t="s">
        <v>153</v>
      </c>
      <c r="G98" s="209" t="s">
        <v>154</v>
      </c>
      <c r="H98" s="210">
        <v>392</v>
      </c>
      <c r="I98" s="211"/>
      <c r="J98" s="212">
        <f>ROUND(I98*H98,2)</f>
        <v>0</v>
      </c>
      <c r="K98" s="208" t="s">
        <v>132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133</v>
      </c>
      <c r="AT98" s="217" t="s">
        <v>128</v>
      </c>
      <c r="AU98" s="217" t="s">
        <v>21</v>
      </c>
      <c r="AY98" s="19" t="s">
        <v>126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133</v>
      </c>
      <c r="BM98" s="217" t="s">
        <v>155</v>
      </c>
    </row>
    <row r="99" s="2" customFormat="1">
      <c r="A99" s="40"/>
      <c r="B99" s="41"/>
      <c r="C99" s="42"/>
      <c r="D99" s="219" t="s">
        <v>135</v>
      </c>
      <c r="E99" s="42"/>
      <c r="F99" s="220" t="s">
        <v>156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135</v>
      </c>
      <c r="AU99" s="19" t="s">
        <v>21</v>
      </c>
    </row>
    <row r="100" s="2" customFormat="1">
      <c r="A100" s="40"/>
      <c r="B100" s="41"/>
      <c r="C100" s="42"/>
      <c r="D100" s="224" t="s">
        <v>137</v>
      </c>
      <c r="E100" s="42"/>
      <c r="F100" s="225" t="s">
        <v>157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21</v>
      </c>
    </row>
    <row r="101" s="2" customFormat="1" ht="16.5" customHeight="1">
      <c r="A101" s="40"/>
      <c r="B101" s="41"/>
      <c r="C101" s="206" t="s">
        <v>158</v>
      </c>
      <c r="D101" s="206" t="s">
        <v>128</v>
      </c>
      <c r="E101" s="207" t="s">
        <v>159</v>
      </c>
      <c r="F101" s="208" t="s">
        <v>160</v>
      </c>
      <c r="G101" s="209" t="s">
        <v>154</v>
      </c>
      <c r="H101" s="210">
        <v>392</v>
      </c>
      <c r="I101" s="211"/>
      <c r="J101" s="212">
        <f>ROUND(I101*H101,2)</f>
        <v>0</v>
      </c>
      <c r="K101" s="208" t="s">
        <v>132</v>
      </c>
      <c r="L101" s="46"/>
      <c r="M101" s="213" t="s">
        <v>31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133</v>
      </c>
      <c r="AT101" s="217" t="s">
        <v>128</v>
      </c>
      <c r="AU101" s="217" t="s">
        <v>21</v>
      </c>
      <c r="AY101" s="19" t="s">
        <v>126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133</v>
      </c>
      <c r="BM101" s="217" t="s">
        <v>161</v>
      </c>
    </row>
    <row r="102" s="2" customFormat="1">
      <c r="A102" s="40"/>
      <c r="B102" s="41"/>
      <c r="C102" s="42"/>
      <c r="D102" s="219" t="s">
        <v>135</v>
      </c>
      <c r="E102" s="42"/>
      <c r="F102" s="220" t="s">
        <v>162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135</v>
      </c>
      <c r="AU102" s="19" t="s">
        <v>21</v>
      </c>
    </row>
    <row r="103" s="2" customFormat="1">
      <c r="A103" s="40"/>
      <c r="B103" s="41"/>
      <c r="C103" s="42"/>
      <c r="D103" s="224" t="s">
        <v>137</v>
      </c>
      <c r="E103" s="42"/>
      <c r="F103" s="225" t="s">
        <v>163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21</v>
      </c>
    </row>
    <row r="104" s="2" customFormat="1" ht="21.75" customHeight="1">
      <c r="A104" s="40"/>
      <c r="B104" s="41"/>
      <c r="C104" s="206" t="s">
        <v>164</v>
      </c>
      <c r="D104" s="206" t="s">
        <v>128</v>
      </c>
      <c r="E104" s="207" t="s">
        <v>165</v>
      </c>
      <c r="F104" s="208" t="s">
        <v>166</v>
      </c>
      <c r="G104" s="209" t="s">
        <v>154</v>
      </c>
      <c r="H104" s="210">
        <v>9800</v>
      </c>
      <c r="I104" s="211"/>
      <c r="J104" s="212">
        <f>ROUND(I104*H104,2)</f>
        <v>0</v>
      </c>
      <c r="K104" s="208" t="s">
        <v>31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133</v>
      </c>
      <c r="AT104" s="217" t="s">
        <v>128</v>
      </c>
      <c r="AU104" s="217" t="s">
        <v>21</v>
      </c>
      <c r="AY104" s="19" t="s">
        <v>126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133</v>
      </c>
      <c r="BM104" s="217" t="s">
        <v>167</v>
      </c>
    </row>
    <row r="105" s="2" customFormat="1">
      <c r="A105" s="40"/>
      <c r="B105" s="41"/>
      <c r="C105" s="42"/>
      <c r="D105" s="219" t="s">
        <v>135</v>
      </c>
      <c r="E105" s="42"/>
      <c r="F105" s="220" t="s">
        <v>168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135</v>
      </c>
      <c r="AU105" s="19" t="s">
        <v>21</v>
      </c>
    </row>
    <row r="106" s="13" customFormat="1">
      <c r="A106" s="13"/>
      <c r="B106" s="226"/>
      <c r="C106" s="227"/>
      <c r="D106" s="219" t="s">
        <v>169</v>
      </c>
      <c r="E106" s="228" t="s">
        <v>31</v>
      </c>
      <c r="F106" s="229" t="s">
        <v>170</v>
      </c>
      <c r="G106" s="227"/>
      <c r="H106" s="230">
        <v>9800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169</v>
      </c>
      <c r="AU106" s="236" t="s">
        <v>21</v>
      </c>
      <c r="AV106" s="13" t="s">
        <v>21</v>
      </c>
      <c r="AW106" s="13" t="s">
        <v>37</v>
      </c>
      <c r="AX106" s="13" t="s">
        <v>76</v>
      </c>
      <c r="AY106" s="236" t="s">
        <v>126</v>
      </c>
    </row>
    <row r="107" s="14" customFormat="1">
      <c r="A107" s="14"/>
      <c r="B107" s="237"/>
      <c r="C107" s="238"/>
      <c r="D107" s="219" t="s">
        <v>169</v>
      </c>
      <c r="E107" s="239" t="s">
        <v>31</v>
      </c>
      <c r="F107" s="240" t="s">
        <v>171</v>
      </c>
      <c r="G107" s="238"/>
      <c r="H107" s="241">
        <v>9800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169</v>
      </c>
      <c r="AU107" s="247" t="s">
        <v>21</v>
      </c>
      <c r="AV107" s="14" t="s">
        <v>133</v>
      </c>
      <c r="AW107" s="14" t="s">
        <v>37</v>
      </c>
      <c r="AX107" s="14" t="s">
        <v>84</v>
      </c>
      <c r="AY107" s="247" t="s">
        <v>126</v>
      </c>
    </row>
    <row r="108" s="2" customFormat="1" ht="16.5" customHeight="1">
      <c r="A108" s="40"/>
      <c r="B108" s="41"/>
      <c r="C108" s="206" t="s">
        <v>172</v>
      </c>
      <c r="D108" s="206" t="s">
        <v>128</v>
      </c>
      <c r="E108" s="207" t="s">
        <v>173</v>
      </c>
      <c r="F108" s="208" t="s">
        <v>174</v>
      </c>
      <c r="G108" s="209" t="s">
        <v>175</v>
      </c>
      <c r="H108" s="210">
        <v>124.8</v>
      </c>
      <c r="I108" s="211"/>
      <c r="J108" s="212">
        <f>ROUND(I108*H108,2)</f>
        <v>0</v>
      </c>
      <c r="K108" s="208" t="s">
        <v>132</v>
      </c>
      <c r="L108" s="46"/>
      <c r="M108" s="213" t="s">
        <v>31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133</v>
      </c>
      <c r="AT108" s="217" t="s">
        <v>128</v>
      </c>
      <c r="AU108" s="217" t="s">
        <v>21</v>
      </c>
      <c r="AY108" s="19" t="s">
        <v>126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133</v>
      </c>
      <c r="BM108" s="217" t="s">
        <v>176</v>
      </c>
    </row>
    <row r="109" s="2" customFormat="1">
      <c r="A109" s="40"/>
      <c r="B109" s="41"/>
      <c r="C109" s="42"/>
      <c r="D109" s="219" t="s">
        <v>135</v>
      </c>
      <c r="E109" s="42"/>
      <c r="F109" s="220" t="s">
        <v>177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135</v>
      </c>
      <c r="AU109" s="19" t="s">
        <v>21</v>
      </c>
    </row>
    <row r="110" s="2" customFormat="1">
      <c r="A110" s="40"/>
      <c r="B110" s="41"/>
      <c r="C110" s="42"/>
      <c r="D110" s="224" t="s">
        <v>137</v>
      </c>
      <c r="E110" s="42"/>
      <c r="F110" s="225" t="s">
        <v>178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137</v>
      </c>
      <c r="AU110" s="19" t="s">
        <v>21</v>
      </c>
    </row>
    <row r="111" s="13" customFormat="1">
      <c r="A111" s="13"/>
      <c r="B111" s="226"/>
      <c r="C111" s="227"/>
      <c r="D111" s="219" t="s">
        <v>169</v>
      </c>
      <c r="E111" s="228" t="s">
        <v>31</v>
      </c>
      <c r="F111" s="229" t="s">
        <v>179</v>
      </c>
      <c r="G111" s="227"/>
      <c r="H111" s="230">
        <v>124.8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169</v>
      </c>
      <c r="AU111" s="236" t="s">
        <v>21</v>
      </c>
      <c r="AV111" s="13" t="s">
        <v>21</v>
      </c>
      <c r="AW111" s="13" t="s">
        <v>37</v>
      </c>
      <c r="AX111" s="13" t="s">
        <v>76</v>
      </c>
      <c r="AY111" s="236" t="s">
        <v>126</v>
      </c>
    </row>
    <row r="112" s="14" customFormat="1">
      <c r="A112" s="14"/>
      <c r="B112" s="237"/>
      <c r="C112" s="238"/>
      <c r="D112" s="219" t="s">
        <v>169</v>
      </c>
      <c r="E112" s="239" t="s">
        <v>31</v>
      </c>
      <c r="F112" s="240" t="s">
        <v>171</v>
      </c>
      <c r="G112" s="238"/>
      <c r="H112" s="241">
        <v>124.8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169</v>
      </c>
      <c r="AU112" s="247" t="s">
        <v>21</v>
      </c>
      <c r="AV112" s="14" t="s">
        <v>133</v>
      </c>
      <c r="AW112" s="14" t="s">
        <v>37</v>
      </c>
      <c r="AX112" s="14" t="s">
        <v>84</v>
      </c>
      <c r="AY112" s="247" t="s">
        <v>126</v>
      </c>
    </row>
    <row r="113" s="2" customFormat="1" ht="21.75" customHeight="1">
      <c r="A113" s="40"/>
      <c r="B113" s="41"/>
      <c r="C113" s="206" t="s">
        <v>180</v>
      </c>
      <c r="D113" s="206" t="s">
        <v>128</v>
      </c>
      <c r="E113" s="207" t="s">
        <v>181</v>
      </c>
      <c r="F113" s="208" t="s">
        <v>182</v>
      </c>
      <c r="G113" s="209" t="s">
        <v>175</v>
      </c>
      <c r="H113" s="210">
        <v>1306.6669999999999</v>
      </c>
      <c r="I113" s="211"/>
      <c r="J113" s="212">
        <f>ROUND(I113*H113,2)</f>
        <v>0</v>
      </c>
      <c r="K113" s="208" t="s">
        <v>31</v>
      </c>
      <c r="L113" s="46"/>
      <c r="M113" s="213" t="s">
        <v>31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133</v>
      </c>
      <c r="AT113" s="217" t="s">
        <v>128</v>
      </c>
      <c r="AU113" s="217" t="s">
        <v>21</v>
      </c>
      <c r="AY113" s="19" t="s">
        <v>126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133</v>
      </c>
      <c r="BM113" s="217" t="s">
        <v>183</v>
      </c>
    </row>
    <row r="114" s="2" customFormat="1">
      <c r="A114" s="40"/>
      <c r="B114" s="41"/>
      <c r="C114" s="42"/>
      <c r="D114" s="219" t="s">
        <v>135</v>
      </c>
      <c r="E114" s="42"/>
      <c r="F114" s="220" t="s">
        <v>184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135</v>
      </c>
      <c r="AU114" s="19" t="s">
        <v>21</v>
      </c>
    </row>
    <row r="115" s="13" customFormat="1">
      <c r="A115" s="13"/>
      <c r="B115" s="226"/>
      <c r="C115" s="227"/>
      <c r="D115" s="219" t="s">
        <v>169</v>
      </c>
      <c r="E115" s="228" t="s">
        <v>31</v>
      </c>
      <c r="F115" s="229" t="s">
        <v>185</v>
      </c>
      <c r="G115" s="227"/>
      <c r="H115" s="230">
        <v>1306.6669999999999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169</v>
      </c>
      <c r="AU115" s="236" t="s">
        <v>21</v>
      </c>
      <c r="AV115" s="13" t="s">
        <v>21</v>
      </c>
      <c r="AW115" s="13" t="s">
        <v>37</v>
      </c>
      <c r="AX115" s="13" t="s">
        <v>76</v>
      </c>
      <c r="AY115" s="236" t="s">
        <v>126</v>
      </c>
    </row>
    <row r="116" s="14" customFormat="1">
      <c r="A116" s="14"/>
      <c r="B116" s="237"/>
      <c r="C116" s="238"/>
      <c r="D116" s="219" t="s">
        <v>169</v>
      </c>
      <c r="E116" s="239" t="s">
        <v>31</v>
      </c>
      <c r="F116" s="240" t="s">
        <v>171</v>
      </c>
      <c r="G116" s="238"/>
      <c r="H116" s="241">
        <v>1306.6669999999999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169</v>
      </c>
      <c r="AU116" s="247" t="s">
        <v>21</v>
      </c>
      <c r="AV116" s="14" t="s">
        <v>133</v>
      </c>
      <c r="AW116" s="14" t="s">
        <v>37</v>
      </c>
      <c r="AX116" s="14" t="s">
        <v>84</v>
      </c>
      <c r="AY116" s="247" t="s">
        <v>126</v>
      </c>
    </row>
    <row r="117" s="12" customFormat="1" ht="22.8" customHeight="1">
      <c r="A117" s="12"/>
      <c r="B117" s="190"/>
      <c r="C117" s="191"/>
      <c r="D117" s="192" t="s">
        <v>75</v>
      </c>
      <c r="E117" s="204" t="s">
        <v>145</v>
      </c>
      <c r="F117" s="204" t="s">
        <v>186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SUM(P118:P140)</f>
        <v>0</v>
      </c>
      <c r="Q117" s="198"/>
      <c r="R117" s="199">
        <f>SUM(R118:R140)</f>
        <v>246.73980240000003</v>
      </c>
      <c r="S117" s="198"/>
      <c r="T117" s="200">
        <f>SUM(T118:T140)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84</v>
      </c>
      <c r="AT117" s="202" t="s">
        <v>75</v>
      </c>
      <c r="AU117" s="202" t="s">
        <v>84</v>
      </c>
      <c r="AY117" s="201" t="s">
        <v>126</v>
      </c>
      <c r="BK117" s="203">
        <f>SUM(BK118:BK140)</f>
        <v>0</v>
      </c>
    </row>
    <row r="118" s="2" customFormat="1" ht="16.5" customHeight="1">
      <c r="A118" s="40"/>
      <c r="B118" s="41"/>
      <c r="C118" s="206" t="s">
        <v>187</v>
      </c>
      <c r="D118" s="206" t="s">
        <v>128</v>
      </c>
      <c r="E118" s="207" t="s">
        <v>188</v>
      </c>
      <c r="F118" s="208" t="s">
        <v>189</v>
      </c>
      <c r="G118" s="209" t="s">
        <v>154</v>
      </c>
      <c r="H118" s="210">
        <v>91.480000000000004</v>
      </c>
      <c r="I118" s="211"/>
      <c r="J118" s="212">
        <f>ROUND(I118*H118,2)</f>
        <v>0</v>
      </c>
      <c r="K118" s="208" t="s">
        <v>132</v>
      </c>
      <c r="L118" s="46"/>
      <c r="M118" s="213" t="s">
        <v>31</v>
      </c>
      <c r="N118" s="214" t="s">
        <v>47</v>
      </c>
      <c r="O118" s="86"/>
      <c r="P118" s="215">
        <f>O118*H118</f>
        <v>0</v>
      </c>
      <c r="Q118" s="215">
        <v>2.6770200000000002</v>
      </c>
      <c r="R118" s="215">
        <f>Q118*H118</f>
        <v>244.89378960000002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133</v>
      </c>
      <c r="AT118" s="217" t="s">
        <v>128</v>
      </c>
      <c r="AU118" s="217" t="s">
        <v>21</v>
      </c>
      <c r="AY118" s="19" t="s">
        <v>126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133</v>
      </c>
      <c r="BM118" s="217" t="s">
        <v>190</v>
      </c>
    </row>
    <row r="119" s="2" customFormat="1">
      <c r="A119" s="40"/>
      <c r="B119" s="41"/>
      <c r="C119" s="42"/>
      <c r="D119" s="219" t="s">
        <v>135</v>
      </c>
      <c r="E119" s="42"/>
      <c r="F119" s="220" t="s">
        <v>191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135</v>
      </c>
      <c r="AU119" s="19" t="s">
        <v>21</v>
      </c>
    </row>
    <row r="120" s="2" customFormat="1">
      <c r="A120" s="40"/>
      <c r="B120" s="41"/>
      <c r="C120" s="42"/>
      <c r="D120" s="224" t="s">
        <v>137</v>
      </c>
      <c r="E120" s="42"/>
      <c r="F120" s="225" t="s">
        <v>192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21</v>
      </c>
    </row>
    <row r="121" s="13" customFormat="1">
      <c r="A121" s="13"/>
      <c r="B121" s="226"/>
      <c r="C121" s="227"/>
      <c r="D121" s="219" t="s">
        <v>169</v>
      </c>
      <c r="E121" s="228" t="s">
        <v>31</v>
      </c>
      <c r="F121" s="229" t="s">
        <v>193</v>
      </c>
      <c r="G121" s="227"/>
      <c r="H121" s="230">
        <v>91.480000000000004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169</v>
      </c>
      <c r="AU121" s="236" t="s">
        <v>21</v>
      </c>
      <c r="AV121" s="13" t="s">
        <v>21</v>
      </c>
      <c r="AW121" s="13" t="s">
        <v>37</v>
      </c>
      <c r="AX121" s="13" t="s">
        <v>76</v>
      </c>
      <c r="AY121" s="236" t="s">
        <v>126</v>
      </c>
    </row>
    <row r="122" s="14" customFormat="1">
      <c r="A122" s="14"/>
      <c r="B122" s="237"/>
      <c r="C122" s="238"/>
      <c r="D122" s="219" t="s">
        <v>169</v>
      </c>
      <c r="E122" s="239" t="s">
        <v>31</v>
      </c>
      <c r="F122" s="240" t="s">
        <v>171</v>
      </c>
      <c r="G122" s="238"/>
      <c r="H122" s="241">
        <v>91.480000000000004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169</v>
      </c>
      <c r="AU122" s="247" t="s">
        <v>21</v>
      </c>
      <c r="AV122" s="14" t="s">
        <v>133</v>
      </c>
      <c r="AW122" s="14" t="s">
        <v>37</v>
      </c>
      <c r="AX122" s="14" t="s">
        <v>84</v>
      </c>
      <c r="AY122" s="247" t="s">
        <v>126</v>
      </c>
    </row>
    <row r="123" s="2" customFormat="1" ht="16.5" customHeight="1">
      <c r="A123" s="40"/>
      <c r="B123" s="41"/>
      <c r="C123" s="206" t="s">
        <v>194</v>
      </c>
      <c r="D123" s="206" t="s">
        <v>128</v>
      </c>
      <c r="E123" s="207" t="s">
        <v>195</v>
      </c>
      <c r="F123" s="208" t="s">
        <v>196</v>
      </c>
      <c r="G123" s="209" t="s">
        <v>154</v>
      </c>
      <c r="H123" s="210">
        <v>99.840000000000003</v>
      </c>
      <c r="I123" s="211"/>
      <c r="J123" s="212">
        <f>ROUND(I123*H123,2)</f>
        <v>0</v>
      </c>
      <c r="K123" s="208" t="s">
        <v>132</v>
      </c>
      <c r="L123" s="46"/>
      <c r="M123" s="213" t="s">
        <v>31</v>
      </c>
      <c r="N123" s="214" t="s">
        <v>47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133</v>
      </c>
      <c r="AT123" s="217" t="s">
        <v>128</v>
      </c>
      <c r="AU123" s="217" t="s">
        <v>21</v>
      </c>
      <c r="AY123" s="19" t="s">
        <v>126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84</v>
      </c>
      <c r="BK123" s="218">
        <f>ROUND(I123*H123,2)</f>
        <v>0</v>
      </c>
      <c r="BL123" s="19" t="s">
        <v>133</v>
      </c>
      <c r="BM123" s="217" t="s">
        <v>197</v>
      </c>
    </row>
    <row r="124" s="2" customFormat="1">
      <c r="A124" s="40"/>
      <c r="B124" s="41"/>
      <c r="C124" s="42"/>
      <c r="D124" s="219" t="s">
        <v>135</v>
      </c>
      <c r="E124" s="42"/>
      <c r="F124" s="220" t="s">
        <v>198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135</v>
      </c>
      <c r="AU124" s="19" t="s">
        <v>21</v>
      </c>
    </row>
    <row r="125" s="2" customFormat="1">
      <c r="A125" s="40"/>
      <c r="B125" s="41"/>
      <c r="C125" s="42"/>
      <c r="D125" s="224" t="s">
        <v>137</v>
      </c>
      <c r="E125" s="42"/>
      <c r="F125" s="225" t="s">
        <v>199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21</v>
      </c>
    </row>
    <row r="126" s="13" customFormat="1">
      <c r="A126" s="13"/>
      <c r="B126" s="226"/>
      <c r="C126" s="227"/>
      <c r="D126" s="219" t="s">
        <v>169</v>
      </c>
      <c r="E126" s="228" t="s">
        <v>31</v>
      </c>
      <c r="F126" s="229" t="s">
        <v>200</v>
      </c>
      <c r="G126" s="227"/>
      <c r="H126" s="230">
        <v>99.840000000000003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169</v>
      </c>
      <c r="AU126" s="236" t="s">
        <v>21</v>
      </c>
      <c r="AV126" s="13" t="s">
        <v>21</v>
      </c>
      <c r="AW126" s="13" t="s">
        <v>37</v>
      </c>
      <c r="AX126" s="13" t="s">
        <v>76</v>
      </c>
      <c r="AY126" s="236" t="s">
        <v>126</v>
      </c>
    </row>
    <row r="127" s="14" customFormat="1">
      <c r="A127" s="14"/>
      <c r="B127" s="237"/>
      <c r="C127" s="238"/>
      <c r="D127" s="219" t="s">
        <v>169</v>
      </c>
      <c r="E127" s="239" t="s">
        <v>31</v>
      </c>
      <c r="F127" s="240" t="s">
        <v>171</v>
      </c>
      <c r="G127" s="238"/>
      <c r="H127" s="241">
        <v>99.840000000000003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169</v>
      </c>
      <c r="AU127" s="247" t="s">
        <v>21</v>
      </c>
      <c r="AV127" s="14" t="s">
        <v>133</v>
      </c>
      <c r="AW127" s="14" t="s">
        <v>37</v>
      </c>
      <c r="AX127" s="14" t="s">
        <v>84</v>
      </c>
      <c r="AY127" s="247" t="s">
        <v>126</v>
      </c>
    </row>
    <row r="128" s="2" customFormat="1" ht="16.5" customHeight="1">
      <c r="A128" s="40"/>
      <c r="B128" s="41"/>
      <c r="C128" s="206" t="s">
        <v>201</v>
      </c>
      <c r="D128" s="206" t="s">
        <v>128</v>
      </c>
      <c r="E128" s="207" t="s">
        <v>202</v>
      </c>
      <c r="F128" s="208" t="s">
        <v>203</v>
      </c>
      <c r="G128" s="209" t="s">
        <v>175</v>
      </c>
      <c r="H128" s="210">
        <v>153.59999999999999</v>
      </c>
      <c r="I128" s="211"/>
      <c r="J128" s="212">
        <f>ROUND(I128*H128,2)</f>
        <v>0</v>
      </c>
      <c r="K128" s="208" t="s">
        <v>132</v>
      </c>
      <c r="L128" s="46"/>
      <c r="M128" s="213" t="s">
        <v>31</v>
      </c>
      <c r="N128" s="214" t="s">
        <v>47</v>
      </c>
      <c r="O128" s="86"/>
      <c r="P128" s="215">
        <f>O128*H128</f>
        <v>0</v>
      </c>
      <c r="Q128" s="215">
        <v>0.00726</v>
      </c>
      <c r="R128" s="215">
        <f>Q128*H128</f>
        <v>1.1151359999999999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133</v>
      </c>
      <c r="AT128" s="217" t="s">
        <v>128</v>
      </c>
      <c r="AU128" s="217" t="s">
        <v>21</v>
      </c>
      <c r="AY128" s="19" t="s">
        <v>126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133</v>
      </c>
      <c r="BM128" s="217" t="s">
        <v>204</v>
      </c>
    </row>
    <row r="129" s="2" customFormat="1">
      <c r="A129" s="40"/>
      <c r="B129" s="41"/>
      <c r="C129" s="42"/>
      <c r="D129" s="219" t="s">
        <v>135</v>
      </c>
      <c r="E129" s="42"/>
      <c r="F129" s="220" t="s">
        <v>205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135</v>
      </c>
      <c r="AU129" s="19" t="s">
        <v>21</v>
      </c>
    </row>
    <row r="130" s="2" customFormat="1">
      <c r="A130" s="40"/>
      <c r="B130" s="41"/>
      <c r="C130" s="42"/>
      <c r="D130" s="224" t="s">
        <v>137</v>
      </c>
      <c r="E130" s="42"/>
      <c r="F130" s="225" t="s">
        <v>206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21</v>
      </c>
    </row>
    <row r="131" s="13" customFormat="1">
      <c r="A131" s="13"/>
      <c r="B131" s="226"/>
      <c r="C131" s="227"/>
      <c r="D131" s="219" t="s">
        <v>169</v>
      </c>
      <c r="E131" s="228" t="s">
        <v>31</v>
      </c>
      <c r="F131" s="229" t="s">
        <v>207</v>
      </c>
      <c r="G131" s="227"/>
      <c r="H131" s="230">
        <v>153.59999999999999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169</v>
      </c>
      <c r="AU131" s="236" t="s">
        <v>21</v>
      </c>
      <c r="AV131" s="13" t="s">
        <v>21</v>
      </c>
      <c r="AW131" s="13" t="s">
        <v>37</v>
      </c>
      <c r="AX131" s="13" t="s">
        <v>76</v>
      </c>
      <c r="AY131" s="236" t="s">
        <v>126</v>
      </c>
    </row>
    <row r="132" s="14" customFormat="1">
      <c r="A132" s="14"/>
      <c r="B132" s="237"/>
      <c r="C132" s="238"/>
      <c r="D132" s="219" t="s">
        <v>169</v>
      </c>
      <c r="E132" s="239" t="s">
        <v>31</v>
      </c>
      <c r="F132" s="240" t="s">
        <v>171</v>
      </c>
      <c r="G132" s="238"/>
      <c r="H132" s="241">
        <v>153.59999999999999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169</v>
      </c>
      <c r="AU132" s="247" t="s">
        <v>21</v>
      </c>
      <c r="AV132" s="14" t="s">
        <v>133</v>
      </c>
      <c r="AW132" s="14" t="s">
        <v>37</v>
      </c>
      <c r="AX132" s="14" t="s">
        <v>84</v>
      </c>
      <c r="AY132" s="247" t="s">
        <v>126</v>
      </c>
    </row>
    <row r="133" s="2" customFormat="1" ht="16.5" customHeight="1">
      <c r="A133" s="40"/>
      <c r="B133" s="41"/>
      <c r="C133" s="206" t="s">
        <v>208</v>
      </c>
      <c r="D133" s="206" t="s">
        <v>128</v>
      </c>
      <c r="E133" s="207" t="s">
        <v>209</v>
      </c>
      <c r="F133" s="208" t="s">
        <v>210</v>
      </c>
      <c r="G133" s="209" t="s">
        <v>175</v>
      </c>
      <c r="H133" s="210">
        <v>153.59999999999999</v>
      </c>
      <c r="I133" s="211"/>
      <c r="J133" s="212">
        <f>ROUND(I133*H133,2)</f>
        <v>0</v>
      </c>
      <c r="K133" s="208" t="s">
        <v>132</v>
      </c>
      <c r="L133" s="46"/>
      <c r="M133" s="213" t="s">
        <v>31</v>
      </c>
      <c r="N133" s="214" t="s">
        <v>47</v>
      </c>
      <c r="O133" s="86"/>
      <c r="P133" s="215">
        <f>O133*H133</f>
        <v>0</v>
      </c>
      <c r="Q133" s="215">
        <v>0.00085999999999999998</v>
      </c>
      <c r="R133" s="215">
        <f>Q133*H133</f>
        <v>0.13209599999999999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133</v>
      </c>
      <c r="AT133" s="217" t="s">
        <v>128</v>
      </c>
      <c r="AU133" s="217" t="s">
        <v>21</v>
      </c>
      <c r="AY133" s="19" t="s">
        <v>126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133</v>
      </c>
      <c r="BM133" s="217" t="s">
        <v>211</v>
      </c>
    </row>
    <row r="134" s="2" customFormat="1">
      <c r="A134" s="40"/>
      <c r="B134" s="41"/>
      <c r="C134" s="42"/>
      <c r="D134" s="219" t="s">
        <v>135</v>
      </c>
      <c r="E134" s="42"/>
      <c r="F134" s="220" t="s">
        <v>212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135</v>
      </c>
      <c r="AU134" s="19" t="s">
        <v>21</v>
      </c>
    </row>
    <row r="135" s="2" customFormat="1">
      <c r="A135" s="40"/>
      <c r="B135" s="41"/>
      <c r="C135" s="42"/>
      <c r="D135" s="224" t="s">
        <v>137</v>
      </c>
      <c r="E135" s="42"/>
      <c r="F135" s="225" t="s">
        <v>213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21</v>
      </c>
    </row>
    <row r="136" s="2" customFormat="1" ht="16.5" customHeight="1">
      <c r="A136" s="40"/>
      <c r="B136" s="41"/>
      <c r="C136" s="206" t="s">
        <v>214</v>
      </c>
      <c r="D136" s="206" t="s">
        <v>128</v>
      </c>
      <c r="E136" s="207" t="s">
        <v>215</v>
      </c>
      <c r="F136" s="208" t="s">
        <v>216</v>
      </c>
      <c r="G136" s="209" t="s">
        <v>217</v>
      </c>
      <c r="H136" s="210">
        <v>0.57599999999999996</v>
      </c>
      <c r="I136" s="211"/>
      <c r="J136" s="212">
        <f>ROUND(I136*H136,2)</f>
        <v>0</v>
      </c>
      <c r="K136" s="208" t="s">
        <v>132</v>
      </c>
      <c r="L136" s="46"/>
      <c r="M136" s="213" t="s">
        <v>31</v>
      </c>
      <c r="N136" s="214" t="s">
        <v>47</v>
      </c>
      <c r="O136" s="86"/>
      <c r="P136" s="215">
        <f>O136*H136</f>
        <v>0</v>
      </c>
      <c r="Q136" s="215">
        <v>1.03955</v>
      </c>
      <c r="R136" s="215">
        <f>Q136*H136</f>
        <v>0.59878079999999989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133</v>
      </c>
      <c r="AT136" s="217" t="s">
        <v>128</v>
      </c>
      <c r="AU136" s="217" t="s">
        <v>21</v>
      </c>
      <c r="AY136" s="19" t="s">
        <v>126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133</v>
      </c>
      <c r="BM136" s="217" t="s">
        <v>218</v>
      </c>
    </row>
    <row r="137" s="2" customFormat="1">
      <c r="A137" s="40"/>
      <c r="B137" s="41"/>
      <c r="C137" s="42"/>
      <c r="D137" s="219" t="s">
        <v>135</v>
      </c>
      <c r="E137" s="42"/>
      <c r="F137" s="220" t="s">
        <v>219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135</v>
      </c>
      <c r="AU137" s="19" t="s">
        <v>21</v>
      </c>
    </row>
    <row r="138" s="2" customFormat="1">
      <c r="A138" s="40"/>
      <c r="B138" s="41"/>
      <c r="C138" s="42"/>
      <c r="D138" s="224" t="s">
        <v>137</v>
      </c>
      <c r="E138" s="42"/>
      <c r="F138" s="225" t="s">
        <v>220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137</v>
      </c>
      <c r="AU138" s="19" t="s">
        <v>21</v>
      </c>
    </row>
    <row r="139" s="13" customFormat="1">
      <c r="A139" s="13"/>
      <c r="B139" s="226"/>
      <c r="C139" s="227"/>
      <c r="D139" s="219" t="s">
        <v>169</v>
      </c>
      <c r="E139" s="228" t="s">
        <v>31</v>
      </c>
      <c r="F139" s="229" t="s">
        <v>221</v>
      </c>
      <c r="G139" s="227"/>
      <c r="H139" s="230">
        <v>0.57599999999999996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169</v>
      </c>
      <c r="AU139" s="236" t="s">
        <v>21</v>
      </c>
      <c r="AV139" s="13" t="s">
        <v>21</v>
      </c>
      <c r="AW139" s="13" t="s">
        <v>37</v>
      </c>
      <c r="AX139" s="13" t="s">
        <v>76</v>
      </c>
      <c r="AY139" s="236" t="s">
        <v>126</v>
      </c>
    </row>
    <row r="140" s="14" customFormat="1">
      <c r="A140" s="14"/>
      <c r="B140" s="237"/>
      <c r="C140" s="238"/>
      <c r="D140" s="219" t="s">
        <v>169</v>
      </c>
      <c r="E140" s="239" t="s">
        <v>31</v>
      </c>
      <c r="F140" s="240" t="s">
        <v>171</v>
      </c>
      <c r="G140" s="238"/>
      <c r="H140" s="241">
        <v>0.57599999999999996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169</v>
      </c>
      <c r="AU140" s="247" t="s">
        <v>21</v>
      </c>
      <c r="AV140" s="14" t="s">
        <v>133</v>
      </c>
      <c r="AW140" s="14" t="s">
        <v>37</v>
      </c>
      <c r="AX140" s="14" t="s">
        <v>84</v>
      </c>
      <c r="AY140" s="247" t="s">
        <v>126</v>
      </c>
    </row>
    <row r="141" s="12" customFormat="1" ht="22.8" customHeight="1">
      <c r="A141" s="12"/>
      <c r="B141" s="190"/>
      <c r="C141" s="191"/>
      <c r="D141" s="192" t="s">
        <v>75</v>
      </c>
      <c r="E141" s="204" t="s">
        <v>133</v>
      </c>
      <c r="F141" s="204" t="s">
        <v>222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SUM(P142:P146)</f>
        <v>0</v>
      </c>
      <c r="Q141" s="198"/>
      <c r="R141" s="199">
        <f>SUM(R142:R146)</f>
        <v>5.8162279999999997</v>
      </c>
      <c r="S141" s="198"/>
      <c r="T141" s="20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84</v>
      </c>
      <c r="AT141" s="202" t="s">
        <v>75</v>
      </c>
      <c r="AU141" s="202" t="s">
        <v>84</v>
      </c>
      <c r="AY141" s="201" t="s">
        <v>126</v>
      </c>
      <c r="BK141" s="203">
        <f>SUM(BK142:BK146)</f>
        <v>0</v>
      </c>
    </row>
    <row r="142" s="2" customFormat="1" ht="16.5" customHeight="1">
      <c r="A142" s="40"/>
      <c r="B142" s="41"/>
      <c r="C142" s="206" t="s">
        <v>223</v>
      </c>
      <c r="D142" s="206" t="s">
        <v>128</v>
      </c>
      <c r="E142" s="207" t="s">
        <v>224</v>
      </c>
      <c r="F142" s="208" t="s">
        <v>225</v>
      </c>
      <c r="G142" s="209" t="s">
        <v>175</v>
      </c>
      <c r="H142" s="210">
        <v>13.42</v>
      </c>
      <c r="I142" s="211"/>
      <c r="J142" s="212">
        <f>ROUND(I142*H142,2)</f>
        <v>0</v>
      </c>
      <c r="K142" s="208" t="s">
        <v>132</v>
      </c>
      <c r="L142" s="46"/>
      <c r="M142" s="213" t="s">
        <v>31</v>
      </c>
      <c r="N142" s="214" t="s">
        <v>47</v>
      </c>
      <c r="O142" s="86"/>
      <c r="P142" s="215">
        <f>O142*H142</f>
        <v>0</v>
      </c>
      <c r="Q142" s="215">
        <v>0.43340000000000001</v>
      </c>
      <c r="R142" s="215">
        <f>Q142*H142</f>
        <v>5.8162279999999997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133</v>
      </c>
      <c r="AT142" s="217" t="s">
        <v>128</v>
      </c>
      <c r="AU142" s="217" t="s">
        <v>21</v>
      </c>
      <c r="AY142" s="19" t="s">
        <v>126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84</v>
      </c>
      <c r="BK142" s="218">
        <f>ROUND(I142*H142,2)</f>
        <v>0</v>
      </c>
      <c r="BL142" s="19" t="s">
        <v>133</v>
      </c>
      <c r="BM142" s="217" t="s">
        <v>226</v>
      </c>
    </row>
    <row r="143" s="2" customFormat="1">
      <c r="A143" s="40"/>
      <c r="B143" s="41"/>
      <c r="C143" s="42"/>
      <c r="D143" s="219" t="s">
        <v>135</v>
      </c>
      <c r="E143" s="42"/>
      <c r="F143" s="220" t="s">
        <v>227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135</v>
      </c>
      <c r="AU143" s="19" t="s">
        <v>21</v>
      </c>
    </row>
    <row r="144" s="2" customFormat="1">
      <c r="A144" s="40"/>
      <c r="B144" s="41"/>
      <c r="C144" s="42"/>
      <c r="D144" s="224" t="s">
        <v>137</v>
      </c>
      <c r="E144" s="42"/>
      <c r="F144" s="225" t="s">
        <v>228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21</v>
      </c>
    </row>
    <row r="145" s="13" customFormat="1">
      <c r="A145" s="13"/>
      <c r="B145" s="226"/>
      <c r="C145" s="227"/>
      <c r="D145" s="219" t="s">
        <v>169</v>
      </c>
      <c r="E145" s="228" t="s">
        <v>31</v>
      </c>
      <c r="F145" s="229" t="s">
        <v>229</v>
      </c>
      <c r="G145" s="227"/>
      <c r="H145" s="230">
        <v>13.42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169</v>
      </c>
      <c r="AU145" s="236" t="s">
        <v>21</v>
      </c>
      <c r="AV145" s="13" t="s">
        <v>21</v>
      </c>
      <c r="AW145" s="13" t="s">
        <v>37</v>
      </c>
      <c r="AX145" s="13" t="s">
        <v>76</v>
      </c>
      <c r="AY145" s="236" t="s">
        <v>126</v>
      </c>
    </row>
    <row r="146" s="14" customFormat="1">
      <c r="A146" s="14"/>
      <c r="B146" s="237"/>
      <c r="C146" s="238"/>
      <c r="D146" s="219" t="s">
        <v>169</v>
      </c>
      <c r="E146" s="239" t="s">
        <v>31</v>
      </c>
      <c r="F146" s="240" t="s">
        <v>171</v>
      </c>
      <c r="G146" s="238"/>
      <c r="H146" s="241">
        <v>13.42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169</v>
      </c>
      <c r="AU146" s="247" t="s">
        <v>21</v>
      </c>
      <c r="AV146" s="14" t="s">
        <v>133</v>
      </c>
      <c r="AW146" s="14" t="s">
        <v>37</v>
      </c>
      <c r="AX146" s="14" t="s">
        <v>84</v>
      </c>
      <c r="AY146" s="247" t="s">
        <v>126</v>
      </c>
    </row>
    <row r="147" s="12" customFormat="1" ht="22.8" customHeight="1">
      <c r="A147" s="12"/>
      <c r="B147" s="190"/>
      <c r="C147" s="191"/>
      <c r="D147" s="192" t="s">
        <v>75</v>
      </c>
      <c r="E147" s="204" t="s">
        <v>187</v>
      </c>
      <c r="F147" s="204" t="s">
        <v>230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SUM(P148:P152)</f>
        <v>0</v>
      </c>
      <c r="Q147" s="198"/>
      <c r="R147" s="199">
        <f>SUM(R148:R152)</f>
        <v>0</v>
      </c>
      <c r="S147" s="198"/>
      <c r="T147" s="200">
        <f>SUM(T148:T152)</f>
        <v>124.65599999999999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84</v>
      </c>
      <c r="AT147" s="202" t="s">
        <v>75</v>
      </c>
      <c r="AU147" s="202" t="s">
        <v>84</v>
      </c>
      <c r="AY147" s="201" t="s">
        <v>126</v>
      </c>
      <c r="BK147" s="203">
        <f>SUM(BK148:BK152)</f>
        <v>0</v>
      </c>
    </row>
    <row r="148" s="2" customFormat="1" ht="16.5" customHeight="1">
      <c r="A148" s="40"/>
      <c r="B148" s="41"/>
      <c r="C148" s="206" t="s">
        <v>8</v>
      </c>
      <c r="D148" s="206" t="s">
        <v>128</v>
      </c>
      <c r="E148" s="207" t="s">
        <v>231</v>
      </c>
      <c r="F148" s="208" t="s">
        <v>232</v>
      </c>
      <c r="G148" s="209" t="s">
        <v>154</v>
      </c>
      <c r="H148" s="210">
        <v>47.039999999999999</v>
      </c>
      <c r="I148" s="211"/>
      <c r="J148" s="212">
        <f>ROUND(I148*H148,2)</f>
        <v>0</v>
      </c>
      <c r="K148" s="208" t="s">
        <v>132</v>
      </c>
      <c r="L148" s="46"/>
      <c r="M148" s="213" t="s">
        <v>31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2.6499999999999999</v>
      </c>
      <c r="T148" s="216">
        <f>S148*H148</f>
        <v>124.65599999999999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133</v>
      </c>
      <c r="AT148" s="217" t="s">
        <v>128</v>
      </c>
      <c r="AU148" s="217" t="s">
        <v>21</v>
      </c>
      <c r="AY148" s="19" t="s">
        <v>126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133</v>
      </c>
      <c r="BM148" s="217" t="s">
        <v>233</v>
      </c>
    </row>
    <row r="149" s="2" customFormat="1">
      <c r="A149" s="40"/>
      <c r="B149" s="41"/>
      <c r="C149" s="42"/>
      <c r="D149" s="219" t="s">
        <v>135</v>
      </c>
      <c r="E149" s="42"/>
      <c r="F149" s="220" t="s">
        <v>234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135</v>
      </c>
      <c r="AU149" s="19" t="s">
        <v>21</v>
      </c>
    </row>
    <row r="150" s="2" customFormat="1">
      <c r="A150" s="40"/>
      <c r="B150" s="41"/>
      <c r="C150" s="42"/>
      <c r="D150" s="224" t="s">
        <v>137</v>
      </c>
      <c r="E150" s="42"/>
      <c r="F150" s="225" t="s">
        <v>235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21</v>
      </c>
    </row>
    <row r="151" s="13" customFormat="1">
      <c r="A151" s="13"/>
      <c r="B151" s="226"/>
      <c r="C151" s="227"/>
      <c r="D151" s="219" t="s">
        <v>169</v>
      </c>
      <c r="E151" s="228" t="s">
        <v>31</v>
      </c>
      <c r="F151" s="229" t="s">
        <v>236</v>
      </c>
      <c r="G151" s="227"/>
      <c r="H151" s="230">
        <v>47.039999999999999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169</v>
      </c>
      <c r="AU151" s="236" t="s">
        <v>21</v>
      </c>
      <c r="AV151" s="13" t="s">
        <v>21</v>
      </c>
      <c r="AW151" s="13" t="s">
        <v>37</v>
      </c>
      <c r="AX151" s="13" t="s">
        <v>76</v>
      </c>
      <c r="AY151" s="236" t="s">
        <v>126</v>
      </c>
    </row>
    <row r="152" s="14" customFormat="1">
      <c r="A152" s="14"/>
      <c r="B152" s="237"/>
      <c r="C152" s="238"/>
      <c r="D152" s="219" t="s">
        <v>169</v>
      </c>
      <c r="E152" s="239" t="s">
        <v>31</v>
      </c>
      <c r="F152" s="240" t="s">
        <v>171</v>
      </c>
      <c r="G152" s="238"/>
      <c r="H152" s="241">
        <v>47.039999999999999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169</v>
      </c>
      <c r="AU152" s="247" t="s">
        <v>21</v>
      </c>
      <c r="AV152" s="14" t="s">
        <v>133</v>
      </c>
      <c r="AW152" s="14" t="s">
        <v>37</v>
      </c>
      <c r="AX152" s="14" t="s">
        <v>84</v>
      </c>
      <c r="AY152" s="247" t="s">
        <v>126</v>
      </c>
    </row>
    <row r="153" s="12" customFormat="1" ht="22.8" customHeight="1">
      <c r="A153" s="12"/>
      <c r="B153" s="190"/>
      <c r="C153" s="191"/>
      <c r="D153" s="192" t="s">
        <v>75</v>
      </c>
      <c r="E153" s="204" t="s">
        <v>237</v>
      </c>
      <c r="F153" s="204" t="s">
        <v>238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SUM(P154:P167)</f>
        <v>0</v>
      </c>
      <c r="Q153" s="198"/>
      <c r="R153" s="199">
        <f>SUM(R154:R167)</f>
        <v>0</v>
      </c>
      <c r="S153" s="198"/>
      <c r="T153" s="200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84</v>
      </c>
      <c r="AT153" s="202" t="s">
        <v>75</v>
      </c>
      <c r="AU153" s="202" t="s">
        <v>84</v>
      </c>
      <c r="AY153" s="201" t="s">
        <v>126</v>
      </c>
      <c r="BK153" s="203">
        <f>SUM(BK154:BK167)</f>
        <v>0</v>
      </c>
    </row>
    <row r="154" s="2" customFormat="1" ht="16.5" customHeight="1">
      <c r="A154" s="40"/>
      <c r="B154" s="41"/>
      <c r="C154" s="206" t="s">
        <v>239</v>
      </c>
      <c r="D154" s="206" t="s">
        <v>128</v>
      </c>
      <c r="E154" s="207" t="s">
        <v>240</v>
      </c>
      <c r="F154" s="208" t="s">
        <v>241</v>
      </c>
      <c r="G154" s="209" t="s">
        <v>217</v>
      </c>
      <c r="H154" s="210">
        <v>124.65600000000001</v>
      </c>
      <c r="I154" s="211"/>
      <c r="J154" s="212">
        <f>ROUND(I154*H154,2)</f>
        <v>0</v>
      </c>
      <c r="K154" s="208" t="s">
        <v>132</v>
      </c>
      <c r="L154" s="46"/>
      <c r="M154" s="213" t="s">
        <v>31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133</v>
      </c>
      <c r="AT154" s="217" t="s">
        <v>128</v>
      </c>
      <c r="AU154" s="217" t="s">
        <v>21</v>
      </c>
      <c r="AY154" s="19" t="s">
        <v>126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133</v>
      </c>
      <c r="BM154" s="217" t="s">
        <v>242</v>
      </c>
    </row>
    <row r="155" s="2" customFormat="1">
      <c r="A155" s="40"/>
      <c r="B155" s="41"/>
      <c r="C155" s="42"/>
      <c r="D155" s="219" t="s">
        <v>135</v>
      </c>
      <c r="E155" s="42"/>
      <c r="F155" s="220" t="s">
        <v>243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135</v>
      </c>
      <c r="AU155" s="19" t="s">
        <v>21</v>
      </c>
    </row>
    <row r="156" s="2" customFormat="1">
      <c r="A156" s="40"/>
      <c r="B156" s="41"/>
      <c r="C156" s="42"/>
      <c r="D156" s="224" t="s">
        <v>137</v>
      </c>
      <c r="E156" s="42"/>
      <c r="F156" s="225" t="s">
        <v>244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21</v>
      </c>
    </row>
    <row r="157" s="2" customFormat="1" ht="16.5" customHeight="1">
      <c r="A157" s="40"/>
      <c r="B157" s="41"/>
      <c r="C157" s="206" t="s">
        <v>245</v>
      </c>
      <c r="D157" s="206" t="s">
        <v>128</v>
      </c>
      <c r="E157" s="207" t="s">
        <v>246</v>
      </c>
      <c r="F157" s="208" t="s">
        <v>247</v>
      </c>
      <c r="G157" s="209" t="s">
        <v>217</v>
      </c>
      <c r="H157" s="210">
        <v>124.65600000000001</v>
      </c>
      <c r="I157" s="211"/>
      <c r="J157" s="212">
        <f>ROUND(I157*H157,2)</f>
        <v>0</v>
      </c>
      <c r="K157" s="208" t="s">
        <v>132</v>
      </c>
      <c r="L157" s="46"/>
      <c r="M157" s="213" t="s">
        <v>31</v>
      </c>
      <c r="N157" s="214" t="s">
        <v>47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133</v>
      </c>
      <c r="AT157" s="217" t="s">
        <v>128</v>
      </c>
      <c r="AU157" s="217" t="s">
        <v>21</v>
      </c>
      <c r="AY157" s="19" t="s">
        <v>126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84</v>
      </c>
      <c r="BK157" s="218">
        <f>ROUND(I157*H157,2)</f>
        <v>0</v>
      </c>
      <c r="BL157" s="19" t="s">
        <v>133</v>
      </c>
      <c r="BM157" s="217" t="s">
        <v>248</v>
      </c>
    </row>
    <row r="158" s="2" customFormat="1">
      <c r="A158" s="40"/>
      <c r="B158" s="41"/>
      <c r="C158" s="42"/>
      <c r="D158" s="219" t="s">
        <v>135</v>
      </c>
      <c r="E158" s="42"/>
      <c r="F158" s="220" t="s">
        <v>249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135</v>
      </c>
      <c r="AU158" s="19" t="s">
        <v>21</v>
      </c>
    </row>
    <row r="159" s="2" customFormat="1">
      <c r="A159" s="40"/>
      <c r="B159" s="41"/>
      <c r="C159" s="42"/>
      <c r="D159" s="224" t="s">
        <v>137</v>
      </c>
      <c r="E159" s="42"/>
      <c r="F159" s="225" t="s">
        <v>250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137</v>
      </c>
      <c r="AU159" s="19" t="s">
        <v>21</v>
      </c>
    </row>
    <row r="160" s="2" customFormat="1" ht="16.5" customHeight="1">
      <c r="A160" s="40"/>
      <c r="B160" s="41"/>
      <c r="C160" s="206" t="s">
        <v>251</v>
      </c>
      <c r="D160" s="206" t="s">
        <v>128</v>
      </c>
      <c r="E160" s="207" t="s">
        <v>252</v>
      </c>
      <c r="F160" s="208" t="s">
        <v>253</v>
      </c>
      <c r="G160" s="209" t="s">
        <v>217</v>
      </c>
      <c r="H160" s="210">
        <v>1994.4960000000001</v>
      </c>
      <c r="I160" s="211"/>
      <c r="J160" s="212">
        <f>ROUND(I160*H160,2)</f>
        <v>0</v>
      </c>
      <c r="K160" s="208" t="s">
        <v>132</v>
      </c>
      <c r="L160" s="46"/>
      <c r="M160" s="213" t="s">
        <v>31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133</v>
      </c>
      <c r="AT160" s="217" t="s">
        <v>128</v>
      </c>
      <c r="AU160" s="217" t="s">
        <v>21</v>
      </c>
      <c r="AY160" s="19" t="s">
        <v>126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133</v>
      </c>
      <c r="BM160" s="217" t="s">
        <v>254</v>
      </c>
    </row>
    <row r="161" s="2" customFormat="1">
      <c r="A161" s="40"/>
      <c r="B161" s="41"/>
      <c r="C161" s="42"/>
      <c r="D161" s="219" t="s">
        <v>135</v>
      </c>
      <c r="E161" s="42"/>
      <c r="F161" s="220" t="s">
        <v>255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135</v>
      </c>
      <c r="AU161" s="19" t="s">
        <v>21</v>
      </c>
    </row>
    <row r="162" s="2" customFormat="1">
      <c r="A162" s="40"/>
      <c r="B162" s="41"/>
      <c r="C162" s="42"/>
      <c r="D162" s="224" t="s">
        <v>137</v>
      </c>
      <c r="E162" s="42"/>
      <c r="F162" s="225" t="s">
        <v>256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21</v>
      </c>
    </row>
    <row r="163" s="13" customFormat="1">
      <c r="A163" s="13"/>
      <c r="B163" s="226"/>
      <c r="C163" s="227"/>
      <c r="D163" s="219" t="s">
        <v>169</v>
      </c>
      <c r="E163" s="228" t="s">
        <v>31</v>
      </c>
      <c r="F163" s="229" t="s">
        <v>257</v>
      </c>
      <c r="G163" s="227"/>
      <c r="H163" s="230">
        <v>1994.4960000000001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169</v>
      </c>
      <c r="AU163" s="236" t="s">
        <v>21</v>
      </c>
      <c r="AV163" s="13" t="s">
        <v>21</v>
      </c>
      <c r="AW163" s="13" t="s">
        <v>37</v>
      </c>
      <c r="AX163" s="13" t="s">
        <v>76</v>
      </c>
      <c r="AY163" s="236" t="s">
        <v>126</v>
      </c>
    </row>
    <row r="164" s="14" customFormat="1">
      <c r="A164" s="14"/>
      <c r="B164" s="237"/>
      <c r="C164" s="238"/>
      <c r="D164" s="219" t="s">
        <v>169</v>
      </c>
      <c r="E164" s="239" t="s">
        <v>31</v>
      </c>
      <c r="F164" s="240" t="s">
        <v>171</v>
      </c>
      <c r="G164" s="238"/>
      <c r="H164" s="241">
        <v>1994.4960000000001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169</v>
      </c>
      <c r="AU164" s="247" t="s">
        <v>21</v>
      </c>
      <c r="AV164" s="14" t="s">
        <v>133</v>
      </c>
      <c r="AW164" s="14" t="s">
        <v>37</v>
      </c>
      <c r="AX164" s="14" t="s">
        <v>84</v>
      </c>
      <c r="AY164" s="247" t="s">
        <v>126</v>
      </c>
    </row>
    <row r="165" s="2" customFormat="1" ht="21.75" customHeight="1">
      <c r="A165" s="40"/>
      <c r="B165" s="41"/>
      <c r="C165" s="206" t="s">
        <v>258</v>
      </c>
      <c r="D165" s="206" t="s">
        <v>128</v>
      </c>
      <c r="E165" s="207" t="s">
        <v>259</v>
      </c>
      <c r="F165" s="208" t="s">
        <v>260</v>
      </c>
      <c r="G165" s="209" t="s">
        <v>217</v>
      </c>
      <c r="H165" s="210">
        <v>124.65600000000001</v>
      </c>
      <c r="I165" s="211"/>
      <c r="J165" s="212">
        <f>ROUND(I165*H165,2)</f>
        <v>0</v>
      </c>
      <c r="K165" s="208" t="s">
        <v>132</v>
      </c>
      <c r="L165" s="46"/>
      <c r="M165" s="213" t="s">
        <v>31</v>
      </c>
      <c r="N165" s="214" t="s">
        <v>47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133</v>
      </c>
      <c r="AT165" s="217" t="s">
        <v>128</v>
      </c>
      <c r="AU165" s="217" t="s">
        <v>21</v>
      </c>
      <c r="AY165" s="19" t="s">
        <v>126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84</v>
      </c>
      <c r="BK165" s="218">
        <f>ROUND(I165*H165,2)</f>
        <v>0</v>
      </c>
      <c r="BL165" s="19" t="s">
        <v>133</v>
      </c>
      <c r="BM165" s="217" t="s">
        <v>261</v>
      </c>
    </row>
    <row r="166" s="2" customFormat="1">
      <c r="A166" s="40"/>
      <c r="B166" s="41"/>
      <c r="C166" s="42"/>
      <c r="D166" s="219" t="s">
        <v>135</v>
      </c>
      <c r="E166" s="42"/>
      <c r="F166" s="220" t="s">
        <v>262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135</v>
      </c>
      <c r="AU166" s="19" t="s">
        <v>21</v>
      </c>
    </row>
    <row r="167" s="2" customFormat="1">
      <c r="A167" s="40"/>
      <c r="B167" s="41"/>
      <c r="C167" s="42"/>
      <c r="D167" s="224" t="s">
        <v>137</v>
      </c>
      <c r="E167" s="42"/>
      <c r="F167" s="225" t="s">
        <v>263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137</v>
      </c>
      <c r="AU167" s="19" t="s">
        <v>21</v>
      </c>
    </row>
    <row r="168" s="12" customFormat="1" ht="22.8" customHeight="1">
      <c r="A168" s="12"/>
      <c r="B168" s="190"/>
      <c r="C168" s="191"/>
      <c r="D168" s="192" t="s">
        <v>75</v>
      </c>
      <c r="E168" s="204" t="s">
        <v>264</v>
      </c>
      <c r="F168" s="204" t="s">
        <v>265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SUM(P169:P171)</f>
        <v>0</v>
      </c>
      <c r="Q168" s="198"/>
      <c r="R168" s="199">
        <f>SUM(R169:R171)</f>
        <v>0</v>
      </c>
      <c r="S168" s="198"/>
      <c r="T168" s="200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84</v>
      </c>
      <c r="AT168" s="202" t="s">
        <v>75</v>
      </c>
      <c r="AU168" s="202" t="s">
        <v>84</v>
      </c>
      <c r="AY168" s="201" t="s">
        <v>126</v>
      </c>
      <c r="BK168" s="203">
        <f>SUM(BK169:BK171)</f>
        <v>0</v>
      </c>
    </row>
    <row r="169" s="2" customFormat="1" ht="16.5" customHeight="1">
      <c r="A169" s="40"/>
      <c r="B169" s="41"/>
      <c r="C169" s="206" t="s">
        <v>266</v>
      </c>
      <c r="D169" s="206" t="s">
        <v>128</v>
      </c>
      <c r="E169" s="207" t="s">
        <v>267</v>
      </c>
      <c r="F169" s="208" t="s">
        <v>268</v>
      </c>
      <c r="G169" s="209" t="s">
        <v>217</v>
      </c>
      <c r="H169" s="210">
        <v>252.94999999999999</v>
      </c>
      <c r="I169" s="211"/>
      <c r="J169" s="212">
        <f>ROUND(I169*H169,2)</f>
        <v>0</v>
      </c>
      <c r="K169" s="208" t="s">
        <v>132</v>
      </c>
      <c r="L169" s="46"/>
      <c r="M169" s="213" t="s">
        <v>31</v>
      </c>
      <c r="N169" s="214" t="s">
        <v>47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133</v>
      </c>
      <c r="AT169" s="217" t="s">
        <v>128</v>
      </c>
      <c r="AU169" s="217" t="s">
        <v>21</v>
      </c>
      <c r="AY169" s="19" t="s">
        <v>126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84</v>
      </c>
      <c r="BK169" s="218">
        <f>ROUND(I169*H169,2)</f>
        <v>0</v>
      </c>
      <c r="BL169" s="19" t="s">
        <v>133</v>
      </c>
      <c r="BM169" s="217" t="s">
        <v>269</v>
      </c>
    </row>
    <row r="170" s="2" customFormat="1">
      <c r="A170" s="40"/>
      <c r="B170" s="41"/>
      <c r="C170" s="42"/>
      <c r="D170" s="219" t="s">
        <v>135</v>
      </c>
      <c r="E170" s="42"/>
      <c r="F170" s="220" t="s">
        <v>270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135</v>
      </c>
      <c r="AU170" s="19" t="s">
        <v>21</v>
      </c>
    </row>
    <row r="171" s="2" customFormat="1">
      <c r="A171" s="40"/>
      <c r="B171" s="41"/>
      <c r="C171" s="42"/>
      <c r="D171" s="224" t="s">
        <v>137</v>
      </c>
      <c r="E171" s="42"/>
      <c r="F171" s="225" t="s">
        <v>271</v>
      </c>
      <c r="G171" s="42"/>
      <c r="H171" s="42"/>
      <c r="I171" s="221"/>
      <c r="J171" s="42"/>
      <c r="K171" s="42"/>
      <c r="L171" s="46"/>
      <c r="M171" s="248"/>
      <c r="N171" s="249"/>
      <c r="O171" s="250"/>
      <c r="P171" s="250"/>
      <c r="Q171" s="250"/>
      <c r="R171" s="250"/>
      <c r="S171" s="250"/>
      <c r="T171" s="251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137</v>
      </c>
      <c r="AU171" s="19" t="s">
        <v>21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FPORRCXD2aUBs0W0wxjK2IjgWi6QecbPL90j5czYCcvOd7lL3JClMKH8GAKgrREs3V+vWF/9Bj3be38C+YgWRw==" hashValue="svFwhNhjtgey9//H/ySw5WANb0HCj/BGNqVMhjpjzepmkOtiBKUVn6wwxqcGmR6v84RgDFQTgARy7BgX574cjw==" algorithmName="SHA-512" password="CC35"/>
  <autoFilter ref="C85:K1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115001102"/>
    <hyperlink ref="F94" r:id="rId2" display="https://podminky.urs.cz/item/CS_URS_2021_02/115101201"/>
    <hyperlink ref="F97" r:id="rId3" display="https://podminky.urs.cz/item/CS_URS_2021_02/115101301"/>
    <hyperlink ref="F100" r:id="rId4" display="https://podminky.urs.cz/item/CS_URS_2021_02/122703602"/>
    <hyperlink ref="F103" r:id="rId5" display="https://podminky.urs.cz/item/CS_URS_2021_02/162253101"/>
    <hyperlink ref="F110" r:id="rId6" display="https://podminky.urs.cz/item/CS_URS_2021_02/171152501"/>
    <hyperlink ref="F120" r:id="rId7" display="https://podminky.urs.cz/item/CS_URS_2021_02/321213114"/>
    <hyperlink ref="F125" r:id="rId8" display="https://podminky.urs.cz/item/CS_URS_2021_02/321311115"/>
    <hyperlink ref="F130" r:id="rId9" display="https://podminky.urs.cz/item/CS_URS_2021_02/321351010"/>
    <hyperlink ref="F135" r:id="rId10" display="https://podminky.urs.cz/item/CS_URS_2021_02/321352010"/>
    <hyperlink ref="F138" r:id="rId11" display="https://podminky.urs.cz/item/CS_URS_2021_02/321368211"/>
    <hyperlink ref="F144" r:id="rId12" display="https://podminky.urs.cz/item/CS_URS_2021_02/465511127"/>
    <hyperlink ref="F150" r:id="rId13" display="https://podminky.urs.cz/item/CS_URS_2021_02/960211251"/>
    <hyperlink ref="F156" r:id="rId14" display="https://podminky.urs.cz/item/CS_URS_2021_02/997321211"/>
    <hyperlink ref="F159" r:id="rId15" display="https://podminky.urs.cz/item/CS_URS_2021_02/997321511"/>
    <hyperlink ref="F162" r:id="rId16" display="https://podminky.urs.cz/item/CS_URS_2021_02/997321529"/>
    <hyperlink ref="F167" r:id="rId17" display="https://podminky.urs.cz/item/CS_URS_2021_02/997013631"/>
    <hyperlink ref="F171" r:id="rId18" display="https://podminky.urs.cz/item/CS_URS_2021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21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ENCOVANY_REKO MALÉ VODNÍ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99</v>
      </c>
      <c r="G12" s="40"/>
      <c r="H12" s="40"/>
      <c r="I12" s="134" t="s">
        <v>24</v>
      </c>
      <c r="J12" s="139" t="str">
        <f>'Rekapitulace stavby'!AN8</f>
        <v>6. 9. 2021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ROUND((SUM(BE90:BE425)),  2)</f>
        <v>0</v>
      </c>
      <c r="G33" s="40"/>
      <c r="H33" s="40"/>
      <c r="I33" s="150">
        <v>0.20999999999999999</v>
      </c>
      <c r="J33" s="149">
        <f>ROUND(((SUM(BE90:BE425))*I33),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ROUND((SUM(BF90:BF425)),  2)</f>
        <v>0</v>
      </c>
      <c r="G34" s="40"/>
      <c r="H34" s="40"/>
      <c r="I34" s="150">
        <v>0.14999999999999999</v>
      </c>
      <c r="J34" s="149">
        <f>ROUND(((SUM(BF90:BF425))*I34),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ROUND((SUM(BG90:BG425)),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ROUND((SUM(BH90:BH425)),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ROUND((SUM(BI90:BI425)),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ENCOVANY_REKO MALÉ VODNÍ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 02_Nátokové potrubí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Encovany</v>
      </c>
      <c r="G52" s="42"/>
      <c r="H52" s="42"/>
      <c r="I52" s="34" t="s">
        <v>24</v>
      </c>
      <c r="J52" s="74" t="str">
        <f>IF(J12="","",J12)</f>
        <v>6. 9. 2021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Obec Polepy, Polepy 112, 411 47</v>
      </c>
      <c r="G54" s="42"/>
      <c r="H54" s="42"/>
      <c r="I54" s="34" t="s">
        <v>34</v>
      </c>
      <c r="J54" s="38" t="str">
        <f>E21</f>
        <v>AQUECON a.s., Čs.Legií 445/4, 415 01 Teplice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Miluše Vágnerová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273</v>
      </c>
      <c r="E62" s="176"/>
      <c r="F62" s="176"/>
      <c r="G62" s="176"/>
      <c r="H62" s="176"/>
      <c r="I62" s="176"/>
      <c r="J62" s="177">
        <f>J266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J284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J288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274</v>
      </c>
      <c r="E65" s="176"/>
      <c r="F65" s="176"/>
      <c r="G65" s="176"/>
      <c r="H65" s="176"/>
      <c r="I65" s="176"/>
      <c r="J65" s="177">
        <f>J304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275</v>
      </c>
      <c r="E66" s="176"/>
      <c r="F66" s="176"/>
      <c r="G66" s="176"/>
      <c r="H66" s="176"/>
      <c r="I66" s="176"/>
      <c r="J66" s="177">
        <f>J324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276</v>
      </c>
      <c r="E67" s="176"/>
      <c r="F67" s="176"/>
      <c r="G67" s="176"/>
      <c r="H67" s="176"/>
      <c r="I67" s="176"/>
      <c r="J67" s="177">
        <f>J330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J371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6"/>
      <c r="J69" s="177">
        <f>J382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110</v>
      </c>
      <c r="E70" s="176"/>
      <c r="F70" s="176"/>
      <c r="G70" s="176"/>
      <c r="H70" s="176"/>
      <c r="I70" s="176"/>
      <c r="J70" s="177">
        <f>J422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ENCOVANY_REKO MALÉ VODNÍ NÁDRŽE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02 - SO 02_Nátokové potrubí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Encovany</v>
      </c>
      <c r="G84" s="42"/>
      <c r="H84" s="42"/>
      <c r="I84" s="34" t="s">
        <v>24</v>
      </c>
      <c r="J84" s="74" t="str">
        <f>IF(J12="","",J12)</f>
        <v>6. 9. 2021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40.05" customHeight="1">
      <c r="A86" s="40"/>
      <c r="B86" s="41"/>
      <c r="C86" s="34" t="s">
        <v>26</v>
      </c>
      <c r="D86" s="42"/>
      <c r="E86" s="42"/>
      <c r="F86" s="29" t="str">
        <f>E15</f>
        <v>Obec Polepy, Polepy 112, 411 47</v>
      </c>
      <c r="G86" s="42"/>
      <c r="H86" s="42"/>
      <c r="I86" s="34" t="s">
        <v>34</v>
      </c>
      <c r="J86" s="38" t="str">
        <f>E21</f>
        <v>AQUECON a.s., Čs.Legií 445/4, 415 01 Teplice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Miluše Vágnerová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112</v>
      </c>
      <c r="D89" s="182" t="s">
        <v>61</v>
      </c>
      <c r="E89" s="182" t="s">
        <v>57</v>
      </c>
      <c r="F89" s="182" t="s">
        <v>58</v>
      </c>
      <c r="G89" s="182" t="s">
        <v>113</v>
      </c>
      <c r="H89" s="182" t="s">
        <v>114</v>
      </c>
      <c r="I89" s="182" t="s">
        <v>115</v>
      </c>
      <c r="J89" s="182" t="s">
        <v>102</v>
      </c>
      <c r="K89" s="183" t="s">
        <v>116</v>
      </c>
      <c r="L89" s="184"/>
      <c r="M89" s="94" t="s">
        <v>31</v>
      </c>
      <c r="N89" s="95" t="s">
        <v>46</v>
      </c>
      <c r="O89" s="95" t="s">
        <v>117</v>
      </c>
      <c r="P89" s="95" t="s">
        <v>118</v>
      </c>
      <c r="Q89" s="95" t="s">
        <v>119</v>
      </c>
      <c r="R89" s="95" t="s">
        <v>120</v>
      </c>
      <c r="S89" s="95" t="s">
        <v>121</v>
      </c>
      <c r="T89" s="96" t="s">
        <v>122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123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</f>
        <v>0</v>
      </c>
      <c r="Q90" s="98"/>
      <c r="R90" s="187">
        <f>R91</f>
        <v>24.716062759999996</v>
      </c>
      <c r="S90" s="98"/>
      <c r="T90" s="188">
        <f>T91</f>
        <v>6.7321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75</v>
      </c>
      <c r="AU90" s="19" t="s">
        <v>103</v>
      </c>
      <c r="BK90" s="189">
        <f>BK91</f>
        <v>0</v>
      </c>
    </row>
    <row r="91" s="12" customFormat="1" ht="25.92" customHeight="1">
      <c r="A91" s="12"/>
      <c r="B91" s="190"/>
      <c r="C91" s="191"/>
      <c r="D91" s="192" t="s">
        <v>75</v>
      </c>
      <c r="E91" s="193" t="s">
        <v>124</v>
      </c>
      <c r="F91" s="193" t="s">
        <v>125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P92+P266+P284+P288+P304+P324+P330+P371+P382+P422</f>
        <v>0</v>
      </c>
      <c r="Q91" s="198"/>
      <c r="R91" s="199">
        <f>R92+R266+R284+R288+R304+R324+R330+R371+R382+R422</f>
        <v>24.716062759999996</v>
      </c>
      <c r="S91" s="198"/>
      <c r="T91" s="200">
        <f>T92+T266+T284+T288+T304+T324+T330+T371+T382+T422</f>
        <v>6.7321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76</v>
      </c>
      <c r="AY91" s="201" t="s">
        <v>126</v>
      </c>
      <c r="BK91" s="203">
        <f>BK92+BK266+BK284+BK288+BK304+BK324+BK330+BK371+BK382+BK422</f>
        <v>0</v>
      </c>
    </row>
    <row r="92" s="12" customFormat="1" ht="22.8" customHeight="1">
      <c r="A92" s="12"/>
      <c r="B92" s="190"/>
      <c r="C92" s="191"/>
      <c r="D92" s="192" t="s">
        <v>75</v>
      </c>
      <c r="E92" s="204" t="s">
        <v>84</v>
      </c>
      <c r="F92" s="204" t="s">
        <v>127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SUM(P93:P265)</f>
        <v>0</v>
      </c>
      <c r="Q92" s="198"/>
      <c r="R92" s="199">
        <f>SUM(R93:R265)</f>
        <v>0.42117480000000002</v>
      </c>
      <c r="S92" s="198"/>
      <c r="T92" s="200">
        <f>SUM(T93:T265)</f>
        <v>5.6851000000000003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84</v>
      </c>
      <c r="AT92" s="202" t="s">
        <v>75</v>
      </c>
      <c r="AU92" s="202" t="s">
        <v>84</v>
      </c>
      <c r="AY92" s="201" t="s">
        <v>126</v>
      </c>
      <c r="BK92" s="203">
        <f>SUM(BK93:BK265)</f>
        <v>0</v>
      </c>
    </row>
    <row r="93" s="2" customFormat="1" ht="21.75" customHeight="1">
      <c r="A93" s="40"/>
      <c r="B93" s="41"/>
      <c r="C93" s="206" t="s">
        <v>84</v>
      </c>
      <c r="D93" s="206" t="s">
        <v>128</v>
      </c>
      <c r="E93" s="207" t="s">
        <v>277</v>
      </c>
      <c r="F93" s="208" t="s">
        <v>278</v>
      </c>
      <c r="G93" s="209" t="s">
        <v>175</v>
      </c>
      <c r="H93" s="210">
        <v>7.04</v>
      </c>
      <c r="I93" s="211"/>
      <c r="J93" s="212">
        <f>ROUND(I93*H93,2)</f>
        <v>0</v>
      </c>
      <c r="K93" s="208" t="s">
        <v>132</v>
      </c>
      <c r="L93" s="46"/>
      <c r="M93" s="213" t="s">
        <v>31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0.44</v>
      </c>
      <c r="T93" s="216">
        <f>S93*H93</f>
        <v>3.0975999999999999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133</v>
      </c>
      <c r="AT93" s="217" t="s">
        <v>128</v>
      </c>
      <c r="AU93" s="217" t="s">
        <v>21</v>
      </c>
      <c r="AY93" s="19" t="s">
        <v>126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133</v>
      </c>
      <c r="BM93" s="217" t="s">
        <v>279</v>
      </c>
    </row>
    <row r="94" s="2" customFormat="1">
      <c r="A94" s="40"/>
      <c r="B94" s="41"/>
      <c r="C94" s="42"/>
      <c r="D94" s="219" t="s">
        <v>135</v>
      </c>
      <c r="E94" s="42"/>
      <c r="F94" s="220" t="s">
        <v>280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135</v>
      </c>
      <c r="AU94" s="19" t="s">
        <v>21</v>
      </c>
    </row>
    <row r="95" s="2" customFormat="1">
      <c r="A95" s="40"/>
      <c r="B95" s="41"/>
      <c r="C95" s="42"/>
      <c r="D95" s="224" t="s">
        <v>137</v>
      </c>
      <c r="E95" s="42"/>
      <c r="F95" s="225" t="s">
        <v>281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137</v>
      </c>
      <c r="AU95" s="19" t="s">
        <v>21</v>
      </c>
    </row>
    <row r="96" s="13" customFormat="1">
      <c r="A96" s="13"/>
      <c r="B96" s="226"/>
      <c r="C96" s="227"/>
      <c r="D96" s="219" t="s">
        <v>169</v>
      </c>
      <c r="E96" s="228" t="s">
        <v>31</v>
      </c>
      <c r="F96" s="229" t="s">
        <v>282</v>
      </c>
      <c r="G96" s="227"/>
      <c r="H96" s="230">
        <v>7.04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169</v>
      </c>
      <c r="AU96" s="236" t="s">
        <v>21</v>
      </c>
      <c r="AV96" s="13" t="s">
        <v>21</v>
      </c>
      <c r="AW96" s="13" t="s">
        <v>37</v>
      </c>
      <c r="AX96" s="13" t="s">
        <v>76</v>
      </c>
      <c r="AY96" s="236" t="s">
        <v>126</v>
      </c>
    </row>
    <row r="97" s="14" customFormat="1">
      <c r="A97" s="14"/>
      <c r="B97" s="237"/>
      <c r="C97" s="238"/>
      <c r="D97" s="219" t="s">
        <v>169</v>
      </c>
      <c r="E97" s="239" t="s">
        <v>31</v>
      </c>
      <c r="F97" s="240" t="s">
        <v>171</v>
      </c>
      <c r="G97" s="238"/>
      <c r="H97" s="241">
        <v>7.04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169</v>
      </c>
      <c r="AU97" s="247" t="s">
        <v>21</v>
      </c>
      <c r="AV97" s="14" t="s">
        <v>133</v>
      </c>
      <c r="AW97" s="14" t="s">
        <v>37</v>
      </c>
      <c r="AX97" s="14" t="s">
        <v>84</v>
      </c>
      <c r="AY97" s="247" t="s">
        <v>126</v>
      </c>
    </row>
    <row r="98" s="2" customFormat="1" ht="21.75" customHeight="1">
      <c r="A98" s="40"/>
      <c r="B98" s="41"/>
      <c r="C98" s="206" t="s">
        <v>21</v>
      </c>
      <c r="D98" s="206" t="s">
        <v>128</v>
      </c>
      <c r="E98" s="207" t="s">
        <v>283</v>
      </c>
      <c r="F98" s="208" t="s">
        <v>284</v>
      </c>
      <c r="G98" s="209" t="s">
        <v>175</v>
      </c>
      <c r="H98" s="210">
        <v>22.5</v>
      </c>
      <c r="I98" s="211"/>
      <c r="J98" s="212">
        <f>ROUND(I98*H98,2)</f>
        <v>0</v>
      </c>
      <c r="K98" s="208" t="s">
        <v>132</v>
      </c>
      <c r="L98" s="46"/>
      <c r="M98" s="213" t="s">
        <v>31</v>
      </c>
      <c r="N98" s="214" t="s">
        <v>47</v>
      </c>
      <c r="O98" s="86"/>
      <c r="P98" s="215">
        <f>O98*H98</f>
        <v>0</v>
      </c>
      <c r="Q98" s="215">
        <v>5.0000000000000002E-05</v>
      </c>
      <c r="R98" s="215">
        <f>Q98*H98</f>
        <v>0.0011250000000000001</v>
      </c>
      <c r="S98" s="215">
        <v>0.11500000000000001</v>
      </c>
      <c r="T98" s="216">
        <f>S98*H98</f>
        <v>2.5874999999999999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133</v>
      </c>
      <c r="AT98" s="217" t="s">
        <v>128</v>
      </c>
      <c r="AU98" s="217" t="s">
        <v>21</v>
      </c>
      <c r="AY98" s="19" t="s">
        <v>126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133</v>
      </c>
      <c r="BM98" s="217" t="s">
        <v>285</v>
      </c>
    </row>
    <row r="99" s="2" customFormat="1">
      <c r="A99" s="40"/>
      <c r="B99" s="41"/>
      <c r="C99" s="42"/>
      <c r="D99" s="219" t="s">
        <v>135</v>
      </c>
      <c r="E99" s="42"/>
      <c r="F99" s="220" t="s">
        <v>286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135</v>
      </c>
      <c r="AU99" s="19" t="s">
        <v>21</v>
      </c>
    </row>
    <row r="100" s="2" customFormat="1">
      <c r="A100" s="40"/>
      <c r="B100" s="41"/>
      <c r="C100" s="42"/>
      <c r="D100" s="224" t="s">
        <v>137</v>
      </c>
      <c r="E100" s="42"/>
      <c r="F100" s="225" t="s">
        <v>287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137</v>
      </c>
      <c r="AU100" s="19" t="s">
        <v>21</v>
      </c>
    </row>
    <row r="101" s="13" customFormat="1">
      <c r="A101" s="13"/>
      <c r="B101" s="226"/>
      <c r="C101" s="227"/>
      <c r="D101" s="219" t="s">
        <v>169</v>
      </c>
      <c r="E101" s="228" t="s">
        <v>31</v>
      </c>
      <c r="F101" s="229" t="s">
        <v>288</v>
      </c>
      <c r="G101" s="227"/>
      <c r="H101" s="230">
        <v>12.9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169</v>
      </c>
      <c r="AU101" s="236" t="s">
        <v>21</v>
      </c>
      <c r="AV101" s="13" t="s">
        <v>21</v>
      </c>
      <c r="AW101" s="13" t="s">
        <v>37</v>
      </c>
      <c r="AX101" s="13" t="s">
        <v>76</v>
      </c>
      <c r="AY101" s="236" t="s">
        <v>126</v>
      </c>
    </row>
    <row r="102" s="13" customFormat="1">
      <c r="A102" s="13"/>
      <c r="B102" s="226"/>
      <c r="C102" s="227"/>
      <c r="D102" s="219" t="s">
        <v>169</v>
      </c>
      <c r="E102" s="228" t="s">
        <v>31</v>
      </c>
      <c r="F102" s="229" t="s">
        <v>289</v>
      </c>
      <c r="G102" s="227"/>
      <c r="H102" s="230">
        <v>9.5999999999999996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169</v>
      </c>
      <c r="AU102" s="236" t="s">
        <v>21</v>
      </c>
      <c r="AV102" s="13" t="s">
        <v>21</v>
      </c>
      <c r="AW102" s="13" t="s">
        <v>37</v>
      </c>
      <c r="AX102" s="13" t="s">
        <v>76</v>
      </c>
      <c r="AY102" s="236" t="s">
        <v>126</v>
      </c>
    </row>
    <row r="103" s="14" customFormat="1">
      <c r="A103" s="14"/>
      <c r="B103" s="237"/>
      <c r="C103" s="238"/>
      <c r="D103" s="219" t="s">
        <v>169</v>
      </c>
      <c r="E103" s="239" t="s">
        <v>31</v>
      </c>
      <c r="F103" s="240" t="s">
        <v>171</v>
      </c>
      <c r="G103" s="238"/>
      <c r="H103" s="241">
        <v>22.5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169</v>
      </c>
      <c r="AU103" s="247" t="s">
        <v>21</v>
      </c>
      <c r="AV103" s="14" t="s">
        <v>133</v>
      </c>
      <c r="AW103" s="14" t="s">
        <v>37</v>
      </c>
      <c r="AX103" s="14" t="s">
        <v>84</v>
      </c>
      <c r="AY103" s="247" t="s">
        <v>126</v>
      </c>
    </row>
    <row r="104" s="2" customFormat="1" ht="16.5" customHeight="1">
      <c r="A104" s="40"/>
      <c r="B104" s="41"/>
      <c r="C104" s="206" t="s">
        <v>145</v>
      </c>
      <c r="D104" s="206" t="s">
        <v>128</v>
      </c>
      <c r="E104" s="207" t="s">
        <v>290</v>
      </c>
      <c r="F104" s="208" t="s">
        <v>291</v>
      </c>
      <c r="G104" s="209" t="s">
        <v>131</v>
      </c>
      <c r="H104" s="210">
        <v>3.2999999999999998</v>
      </c>
      <c r="I104" s="211"/>
      <c r="J104" s="212">
        <f>ROUND(I104*H104,2)</f>
        <v>0</v>
      </c>
      <c r="K104" s="208" t="s">
        <v>132</v>
      </c>
      <c r="L104" s="46"/>
      <c r="M104" s="213" t="s">
        <v>31</v>
      </c>
      <c r="N104" s="214" t="s">
        <v>47</v>
      </c>
      <c r="O104" s="86"/>
      <c r="P104" s="215">
        <f>O104*H104</f>
        <v>0</v>
      </c>
      <c r="Q104" s="215">
        <v>0.0086800000000000002</v>
      </c>
      <c r="R104" s="215">
        <f>Q104*H104</f>
        <v>0.028643999999999999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133</v>
      </c>
      <c r="AT104" s="217" t="s">
        <v>128</v>
      </c>
      <c r="AU104" s="217" t="s">
        <v>21</v>
      </c>
      <c r="AY104" s="19" t="s">
        <v>126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133</v>
      </c>
      <c r="BM104" s="217" t="s">
        <v>292</v>
      </c>
    </row>
    <row r="105" s="2" customFormat="1">
      <c r="A105" s="40"/>
      <c r="B105" s="41"/>
      <c r="C105" s="42"/>
      <c r="D105" s="219" t="s">
        <v>135</v>
      </c>
      <c r="E105" s="42"/>
      <c r="F105" s="220" t="s">
        <v>293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135</v>
      </c>
      <c r="AU105" s="19" t="s">
        <v>21</v>
      </c>
    </row>
    <row r="106" s="2" customFormat="1">
      <c r="A106" s="40"/>
      <c r="B106" s="41"/>
      <c r="C106" s="42"/>
      <c r="D106" s="224" t="s">
        <v>137</v>
      </c>
      <c r="E106" s="42"/>
      <c r="F106" s="225" t="s">
        <v>294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21</v>
      </c>
    </row>
    <row r="107" s="13" customFormat="1">
      <c r="A107" s="13"/>
      <c r="B107" s="226"/>
      <c r="C107" s="227"/>
      <c r="D107" s="219" t="s">
        <v>169</v>
      </c>
      <c r="E107" s="228" t="s">
        <v>31</v>
      </c>
      <c r="F107" s="229" t="s">
        <v>295</v>
      </c>
      <c r="G107" s="227"/>
      <c r="H107" s="230">
        <v>3.2999999999999998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169</v>
      </c>
      <c r="AU107" s="236" t="s">
        <v>21</v>
      </c>
      <c r="AV107" s="13" t="s">
        <v>21</v>
      </c>
      <c r="AW107" s="13" t="s">
        <v>37</v>
      </c>
      <c r="AX107" s="13" t="s">
        <v>76</v>
      </c>
      <c r="AY107" s="236" t="s">
        <v>126</v>
      </c>
    </row>
    <row r="108" s="14" customFormat="1">
      <c r="A108" s="14"/>
      <c r="B108" s="237"/>
      <c r="C108" s="238"/>
      <c r="D108" s="219" t="s">
        <v>169</v>
      </c>
      <c r="E108" s="239" t="s">
        <v>31</v>
      </c>
      <c r="F108" s="240" t="s">
        <v>171</v>
      </c>
      <c r="G108" s="238"/>
      <c r="H108" s="241">
        <v>3.2999999999999998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169</v>
      </c>
      <c r="AU108" s="247" t="s">
        <v>21</v>
      </c>
      <c r="AV108" s="14" t="s">
        <v>133</v>
      </c>
      <c r="AW108" s="14" t="s">
        <v>37</v>
      </c>
      <c r="AX108" s="14" t="s">
        <v>84</v>
      </c>
      <c r="AY108" s="247" t="s">
        <v>126</v>
      </c>
    </row>
    <row r="109" s="2" customFormat="1" ht="16.5" customHeight="1">
      <c r="A109" s="40"/>
      <c r="B109" s="41"/>
      <c r="C109" s="206" t="s">
        <v>133</v>
      </c>
      <c r="D109" s="206" t="s">
        <v>128</v>
      </c>
      <c r="E109" s="207" t="s">
        <v>296</v>
      </c>
      <c r="F109" s="208" t="s">
        <v>297</v>
      </c>
      <c r="G109" s="209" t="s">
        <v>131</v>
      </c>
      <c r="H109" s="210">
        <v>2.2000000000000002</v>
      </c>
      <c r="I109" s="211"/>
      <c r="J109" s="212">
        <f>ROUND(I109*H109,2)</f>
        <v>0</v>
      </c>
      <c r="K109" s="208" t="s">
        <v>132</v>
      </c>
      <c r="L109" s="46"/>
      <c r="M109" s="213" t="s">
        <v>31</v>
      </c>
      <c r="N109" s="214" t="s">
        <v>47</v>
      </c>
      <c r="O109" s="86"/>
      <c r="P109" s="215">
        <f>O109*H109</f>
        <v>0</v>
      </c>
      <c r="Q109" s="215">
        <v>0.01269</v>
      </c>
      <c r="R109" s="215">
        <f>Q109*H109</f>
        <v>0.027918000000000002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133</v>
      </c>
      <c r="AT109" s="217" t="s">
        <v>128</v>
      </c>
      <c r="AU109" s="217" t="s">
        <v>21</v>
      </c>
      <c r="AY109" s="19" t="s">
        <v>126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133</v>
      </c>
      <c r="BM109" s="217" t="s">
        <v>298</v>
      </c>
    </row>
    <row r="110" s="2" customFormat="1">
      <c r="A110" s="40"/>
      <c r="B110" s="41"/>
      <c r="C110" s="42"/>
      <c r="D110" s="219" t="s">
        <v>135</v>
      </c>
      <c r="E110" s="42"/>
      <c r="F110" s="220" t="s">
        <v>299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135</v>
      </c>
      <c r="AU110" s="19" t="s">
        <v>21</v>
      </c>
    </row>
    <row r="111" s="2" customFormat="1">
      <c r="A111" s="40"/>
      <c r="B111" s="41"/>
      <c r="C111" s="42"/>
      <c r="D111" s="224" t="s">
        <v>137</v>
      </c>
      <c r="E111" s="42"/>
      <c r="F111" s="225" t="s">
        <v>300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137</v>
      </c>
      <c r="AU111" s="19" t="s">
        <v>21</v>
      </c>
    </row>
    <row r="112" s="13" customFormat="1">
      <c r="A112" s="13"/>
      <c r="B112" s="226"/>
      <c r="C112" s="227"/>
      <c r="D112" s="219" t="s">
        <v>169</v>
      </c>
      <c r="E112" s="228" t="s">
        <v>31</v>
      </c>
      <c r="F112" s="229" t="s">
        <v>301</v>
      </c>
      <c r="G112" s="227"/>
      <c r="H112" s="230">
        <v>2.2000000000000002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169</v>
      </c>
      <c r="AU112" s="236" t="s">
        <v>21</v>
      </c>
      <c r="AV112" s="13" t="s">
        <v>21</v>
      </c>
      <c r="AW112" s="13" t="s">
        <v>37</v>
      </c>
      <c r="AX112" s="13" t="s">
        <v>76</v>
      </c>
      <c r="AY112" s="236" t="s">
        <v>126</v>
      </c>
    </row>
    <row r="113" s="14" customFormat="1">
      <c r="A113" s="14"/>
      <c r="B113" s="237"/>
      <c r="C113" s="238"/>
      <c r="D113" s="219" t="s">
        <v>169</v>
      </c>
      <c r="E113" s="239" t="s">
        <v>31</v>
      </c>
      <c r="F113" s="240" t="s">
        <v>171</v>
      </c>
      <c r="G113" s="238"/>
      <c r="H113" s="241">
        <v>2.2000000000000002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169</v>
      </c>
      <c r="AU113" s="247" t="s">
        <v>21</v>
      </c>
      <c r="AV113" s="14" t="s">
        <v>133</v>
      </c>
      <c r="AW113" s="14" t="s">
        <v>37</v>
      </c>
      <c r="AX113" s="14" t="s">
        <v>84</v>
      </c>
      <c r="AY113" s="247" t="s">
        <v>126</v>
      </c>
    </row>
    <row r="114" s="2" customFormat="1" ht="16.5" customHeight="1">
      <c r="A114" s="40"/>
      <c r="B114" s="41"/>
      <c r="C114" s="206" t="s">
        <v>158</v>
      </c>
      <c r="D114" s="206" t="s">
        <v>128</v>
      </c>
      <c r="E114" s="207" t="s">
        <v>302</v>
      </c>
      <c r="F114" s="208" t="s">
        <v>303</v>
      </c>
      <c r="G114" s="209" t="s">
        <v>131</v>
      </c>
      <c r="H114" s="210">
        <v>1.1000000000000001</v>
      </c>
      <c r="I114" s="211"/>
      <c r="J114" s="212">
        <f>ROUND(I114*H114,2)</f>
        <v>0</v>
      </c>
      <c r="K114" s="208" t="s">
        <v>132</v>
      </c>
      <c r="L114" s="46"/>
      <c r="M114" s="213" t="s">
        <v>31</v>
      </c>
      <c r="N114" s="214" t="s">
        <v>47</v>
      </c>
      <c r="O114" s="86"/>
      <c r="P114" s="215">
        <f>O114*H114</f>
        <v>0</v>
      </c>
      <c r="Q114" s="215">
        <v>0.036900000000000002</v>
      </c>
      <c r="R114" s="215">
        <f>Q114*H114</f>
        <v>0.040590000000000008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133</v>
      </c>
      <c r="AT114" s="217" t="s">
        <v>128</v>
      </c>
      <c r="AU114" s="217" t="s">
        <v>21</v>
      </c>
      <c r="AY114" s="19" t="s">
        <v>126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133</v>
      </c>
      <c r="BM114" s="217" t="s">
        <v>304</v>
      </c>
    </row>
    <row r="115" s="2" customFormat="1">
      <c r="A115" s="40"/>
      <c r="B115" s="41"/>
      <c r="C115" s="42"/>
      <c r="D115" s="219" t="s">
        <v>135</v>
      </c>
      <c r="E115" s="42"/>
      <c r="F115" s="220" t="s">
        <v>305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135</v>
      </c>
      <c r="AU115" s="19" t="s">
        <v>21</v>
      </c>
    </row>
    <row r="116" s="2" customFormat="1">
      <c r="A116" s="40"/>
      <c r="B116" s="41"/>
      <c r="C116" s="42"/>
      <c r="D116" s="224" t="s">
        <v>137</v>
      </c>
      <c r="E116" s="42"/>
      <c r="F116" s="225" t="s">
        <v>306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21</v>
      </c>
    </row>
    <row r="117" s="13" customFormat="1">
      <c r="A117" s="13"/>
      <c r="B117" s="226"/>
      <c r="C117" s="227"/>
      <c r="D117" s="219" t="s">
        <v>169</v>
      </c>
      <c r="E117" s="228" t="s">
        <v>31</v>
      </c>
      <c r="F117" s="229" t="s">
        <v>307</v>
      </c>
      <c r="G117" s="227"/>
      <c r="H117" s="230">
        <v>1.1000000000000001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169</v>
      </c>
      <c r="AU117" s="236" t="s">
        <v>21</v>
      </c>
      <c r="AV117" s="13" t="s">
        <v>21</v>
      </c>
      <c r="AW117" s="13" t="s">
        <v>37</v>
      </c>
      <c r="AX117" s="13" t="s">
        <v>76</v>
      </c>
      <c r="AY117" s="236" t="s">
        <v>126</v>
      </c>
    </row>
    <row r="118" s="14" customFormat="1">
      <c r="A118" s="14"/>
      <c r="B118" s="237"/>
      <c r="C118" s="238"/>
      <c r="D118" s="219" t="s">
        <v>169</v>
      </c>
      <c r="E118" s="239" t="s">
        <v>31</v>
      </c>
      <c r="F118" s="240" t="s">
        <v>171</v>
      </c>
      <c r="G118" s="238"/>
      <c r="H118" s="241">
        <v>1.1000000000000001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169</v>
      </c>
      <c r="AU118" s="247" t="s">
        <v>21</v>
      </c>
      <c r="AV118" s="14" t="s">
        <v>133</v>
      </c>
      <c r="AW118" s="14" t="s">
        <v>37</v>
      </c>
      <c r="AX118" s="14" t="s">
        <v>84</v>
      </c>
      <c r="AY118" s="247" t="s">
        <v>126</v>
      </c>
    </row>
    <row r="119" s="2" customFormat="1" ht="16.5" customHeight="1">
      <c r="A119" s="40"/>
      <c r="B119" s="41"/>
      <c r="C119" s="206" t="s">
        <v>164</v>
      </c>
      <c r="D119" s="206" t="s">
        <v>128</v>
      </c>
      <c r="E119" s="207" t="s">
        <v>308</v>
      </c>
      <c r="F119" s="208" t="s">
        <v>309</v>
      </c>
      <c r="G119" s="209" t="s">
        <v>175</v>
      </c>
      <c r="H119" s="210">
        <v>6</v>
      </c>
      <c r="I119" s="211"/>
      <c r="J119" s="212">
        <f>ROUND(I119*H119,2)</f>
        <v>0</v>
      </c>
      <c r="K119" s="208" t="s">
        <v>132</v>
      </c>
      <c r="L119" s="46"/>
      <c r="M119" s="213" t="s">
        <v>31</v>
      </c>
      <c r="N119" s="214" t="s">
        <v>47</v>
      </c>
      <c r="O119" s="86"/>
      <c r="P119" s="215">
        <f>O119*H119</f>
        <v>0</v>
      </c>
      <c r="Q119" s="215">
        <v>0.00064000000000000005</v>
      </c>
      <c r="R119" s="215">
        <f>Q119*H119</f>
        <v>0.0038400000000000005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133</v>
      </c>
      <c r="AT119" s="217" t="s">
        <v>128</v>
      </c>
      <c r="AU119" s="217" t="s">
        <v>21</v>
      </c>
      <c r="AY119" s="19" t="s">
        <v>126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84</v>
      </c>
      <c r="BK119" s="218">
        <f>ROUND(I119*H119,2)</f>
        <v>0</v>
      </c>
      <c r="BL119" s="19" t="s">
        <v>133</v>
      </c>
      <c r="BM119" s="217" t="s">
        <v>310</v>
      </c>
    </row>
    <row r="120" s="2" customFormat="1">
      <c r="A120" s="40"/>
      <c r="B120" s="41"/>
      <c r="C120" s="42"/>
      <c r="D120" s="219" t="s">
        <v>135</v>
      </c>
      <c r="E120" s="42"/>
      <c r="F120" s="220" t="s">
        <v>311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135</v>
      </c>
      <c r="AU120" s="19" t="s">
        <v>21</v>
      </c>
    </row>
    <row r="121" s="2" customFormat="1">
      <c r="A121" s="40"/>
      <c r="B121" s="41"/>
      <c r="C121" s="42"/>
      <c r="D121" s="224" t="s">
        <v>137</v>
      </c>
      <c r="E121" s="42"/>
      <c r="F121" s="225" t="s">
        <v>312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137</v>
      </c>
      <c r="AU121" s="19" t="s">
        <v>21</v>
      </c>
    </row>
    <row r="122" s="13" customFormat="1">
      <c r="A122" s="13"/>
      <c r="B122" s="226"/>
      <c r="C122" s="227"/>
      <c r="D122" s="219" t="s">
        <v>169</v>
      </c>
      <c r="E122" s="228" t="s">
        <v>31</v>
      </c>
      <c r="F122" s="229" t="s">
        <v>313</v>
      </c>
      <c r="G122" s="227"/>
      <c r="H122" s="230">
        <v>6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169</v>
      </c>
      <c r="AU122" s="236" t="s">
        <v>21</v>
      </c>
      <c r="AV122" s="13" t="s">
        <v>21</v>
      </c>
      <c r="AW122" s="13" t="s">
        <v>37</v>
      </c>
      <c r="AX122" s="13" t="s">
        <v>76</v>
      </c>
      <c r="AY122" s="236" t="s">
        <v>126</v>
      </c>
    </row>
    <row r="123" s="14" customFormat="1">
      <c r="A123" s="14"/>
      <c r="B123" s="237"/>
      <c r="C123" s="238"/>
      <c r="D123" s="219" t="s">
        <v>169</v>
      </c>
      <c r="E123" s="239" t="s">
        <v>31</v>
      </c>
      <c r="F123" s="240" t="s">
        <v>171</v>
      </c>
      <c r="G123" s="238"/>
      <c r="H123" s="241">
        <v>6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169</v>
      </c>
      <c r="AU123" s="247" t="s">
        <v>21</v>
      </c>
      <c r="AV123" s="14" t="s">
        <v>133</v>
      </c>
      <c r="AW123" s="14" t="s">
        <v>37</v>
      </c>
      <c r="AX123" s="14" t="s">
        <v>84</v>
      </c>
      <c r="AY123" s="247" t="s">
        <v>126</v>
      </c>
    </row>
    <row r="124" s="2" customFormat="1" ht="16.5" customHeight="1">
      <c r="A124" s="40"/>
      <c r="B124" s="41"/>
      <c r="C124" s="206" t="s">
        <v>172</v>
      </c>
      <c r="D124" s="206" t="s">
        <v>128</v>
      </c>
      <c r="E124" s="207" t="s">
        <v>314</v>
      </c>
      <c r="F124" s="208" t="s">
        <v>315</v>
      </c>
      <c r="G124" s="209" t="s">
        <v>175</v>
      </c>
      <c r="H124" s="210">
        <v>6</v>
      </c>
      <c r="I124" s="211"/>
      <c r="J124" s="212">
        <f>ROUND(I124*H124,2)</f>
        <v>0</v>
      </c>
      <c r="K124" s="208" t="s">
        <v>132</v>
      </c>
      <c r="L124" s="46"/>
      <c r="M124" s="213" t="s">
        <v>31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133</v>
      </c>
      <c r="AT124" s="217" t="s">
        <v>128</v>
      </c>
      <c r="AU124" s="217" t="s">
        <v>21</v>
      </c>
      <c r="AY124" s="19" t="s">
        <v>126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133</v>
      </c>
      <c r="BM124" s="217" t="s">
        <v>316</v>
      </c>
    </row>
    <row r="125" s="2" customFormat="1">
      <c r="A125" s="40"/>
      <c r="B125" s="41"/>
      <c r="C125" s="42"/>
      <c r="D125" s="219" t="s">
        <v>135</v>
      </c>
      <c r="E125" s="42"/>
      <c r="F125" s="220" t="s">
        <v>317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135</v>
      </c>
      <c r="AU125" s="19" t="s">
        <v>21</v>
      </c>
    </row>
    <row r="126" s="2" customFormat="1">
      <c r="A126" s="40"/>
      <c r="B126" s="41"/>
      <c r="C126" s="42"/>
      <c r="D126" s="224" t="s">
        <v>137</v>
      </c>
      <c r="E126" s="42"/>
      <c r="F126" s="225" t="s">
        <v>318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137</v>
      </c>
      <c r="AU126" s="19" t="s">
        <v>21</v>
      </c>
    </row>
    <row r="127" s="2" customFormat="1" ht="16.5" customHeight="1">
      <c r="A127" s="40"/>
      <c r="B127" s="41"/>
      <c r="C127" s="206" t="s">
        <v>180</v>
      </c>
      <c r="D127" s="206" t="s">
        <v>128</v>
      </c>
      <c r="E127" s="207" t="s">
        <v>319</v>
      </c>
      <c r="F127" s="208" t="s">
        <v>320</v>
      </c>
      <c r="G127" s="209" t="s">
        <v>131</v>
      </c>
      <c r="H127" s="210">
        <v>139.40000000000001</v>
      </c>
      <c r="I127" s="211"/>
      <c r="J127" s="212">
        <f>ROUND(I127*H127,2)</f>
        <v>0</v>
      </c>
      <c r="K127" s="208" t="s">
        <v>132</v>
      </c>
      <c r="L127" s="46"/>
      <c r="M127" s="213" t="s">
        <v>31</v>
      </c>
      <c r="N127" s="214" t="s">
        <v>47</v>
      </c>
      <c r="O127" s="86"/>
      <c r="P127" s="215">
        <f>O127*H127</f>
        <v>0</v>
      </c>
      <c r="Q127" s="215">
        <v>0.00055000000000000003</v>
      </c>
      <c r="R127" s="215">
        <f>Q127*H127</f>
        <v>0.076670000000000002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133</v>
      </c>
      <c r="AT127" s="217" t="s">
        <v>128</v>
      </c>
      <c r="AU127" s="217" t="s">
        <v>21</v>
      </c>
      <c r="AY127" s="19" t="s">
        <v>126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84</v>
      </c>
      <c r="BK127" s="218">
        <f>ROUND(I127*H127,2)</f>
        <v>0</v>
      </c>
      <c r="BL127" s="19" t="s">
        <v>133</v>
      </c>
      <c r="BM127" s="217" t="s">
        <v>321</v>
      </c>
    </row>
    <row r="128" s="2" customFormat="1">
      <c r="A128" s="40"/>
      <c r="B128" s="41"/>
      <c r="C128" s="42"/>
      <c r="D128" s="219" t="s">
        <v>135</v>
      </c>
      <c r="E128" s="42"/>
      <c r="F128" s="220" t="s">
        <v>322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135</v>
      </c>
      <c r="AU128" s="19" t="s">
        <v>21</v>
      </c>
    </row>
    <row r="129" s="2" customFormat="1">
      <c r="A129" s="40"/>
      <c r="B129" s="41"/>
      <c r="C129" s="42"/>
      <c r="D129" s="224" t="s">
        <v>137</v>
      </c>
      <c r="E129" s="42"/>
      <c r="F129" s="225" t="s">
        <v>323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21</v>
      </c>
    </row>
    <row r="130" s="13" customFormat="1">
      <c r="A130" s="13"/>
      <c r="B130" s="226"/>
      <c r="C130" s="227"/>
      <c r="D130" s="219" t="s">
        <v>169</v>
      </c>
      <c r="E130" s="228" t="s">
        <v>31</v>
      </c>
      <c r="F130" s="229" t="s">
        <v>324</v>
      </c>
      <c r="G130" s="227"/>
      <c r="H130" s="230">
        <v>139.40000000000001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169</v>
      </c>
      <c r="AU130" s="236" t="s">
        <v>21</v>
      </c>
      <c r="AV130" s="13" t="s">
        <v>21</v>
      </c>
      <c r="AW130" s="13" t="s">
        <v>37</v>
      </c>
      <c r="AX130" s="13" t="s">
        <v>76</v>
      </c>
      <c r="AY130" s="236" t="s">
        <v>126</v>
      </c>
    </row>
    <row r="131" s="14" customFormat="1">
      <c r="A131" s="14"/>
      <c r="B131" s="237"/>
      <c r="C131" s="238"/>
      <c r="D131" s="219" t="s">
        <v>169</v>
      </c>
      <c r="E131" s="239" t="s">
        <v>31</v>
      </c>
      <c r="F131" s="240" t="s">
        <v>171</v>
      </c>
      <c r="G131" s="238"/>
      <c r="H131" s="241">
        <v>139.40000000000001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169</v>
      </c>
      <c r="AU131" s="247" t="s">
        <v>21</v>
      </c>
      <c r="AV131" s="14" t="s">
        <v>133</v>
      </c>
      <c r="AW131" s="14" t="s">
        <v>37</v>
      </c>
      <c r="AX131" s="14" t="s">
        <v>84</v>
      </c>
      <c r="AY131" s="247" t="s">
        <v>126</v>
      </c>
    </row>
    <row r="132" s="2" customFormat="1" ht="16.5" customHeight="1">
      <c r="A132" s="40"/>
      <c r="B132" s="41"/>
      <c r="C132" s="206" t="s">
        <v>187</v>
      </c>
      <c r="D132" s="206" t="s">
        <v>128</v>
      </c>
      <c r="E132" s="207" t="s">
        <v>325</v>
      </c>
      <c r="F132" s="208" t="s">
        <v>326</v>
      </c>
      <c r="G132" s="209" t="s">
        <v>131</v>
      </c>
      <c r="H132" s="210">
        <v>139.40000000000001</v>
      </c>
      <c r="I132" s="211"/>
      <c r="J132" s="212">
        <f>ROUND(I132*H132,2)</f>
        <v>0</v>
      </c>
      <c r="K132" s="208" t="s">
        <v>132</v>
      </c>
      <c r="L132" s="46"/>
      <c r="M132" s="213" t="s">
        <v>31</v>
      </c>
      <c r="N132" s="214" t="s">
        <v>47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133</v>
      </c>
      <c r="AT132" s="217" t="s">
        <v>128</v>
      </c>
      <c r="AU132" s="217" t="s">
        <v>21</v>
      </c>
      <c r="AY132" s="19" t="s">
        <v>126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84</v>
      </c>
      <c r="BK132" s="218">
        <f>ROUND(I132*H132,2)</f>
        <v>0</v>
      </c>
      <c r="BL132" s="19" t="s">
        <v>133</v>
      </c>
      <c r="BM132" s="217" t="s">
        <v>327</v>
      </c>
    </row>
    <row r="133" s="2" customFormat="1">
      <c r="A133" s="40"/>
      <c r="B133" s="41"/>
      <c r="C133" s="42"/>
      <c r="D133" s="219" t="s">
        <v>135</v>
      </c>
      <c r="E133" s="42"/>
      <c r="F133" s="220" t="s">
        <v>328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135</v>
      </c>
      <c r="AU133" s="19" t="s">
        <v>21</v>
      </c>
    </row>
    <row r="134" s="2" customFormat="1">
      <c r="A134" s="40"/>
      <c r="B134" s="41"/>
      <c r="C134" s="42"/>
      <c r="D134" s="224" t="s">
        <v>137</v>
      </c>
      <c r="E134" s="42"/>
      <c r="F134" s="225" t="s">
        <v>329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21</v>
      </c>
    </row>
    <row r="135" s="2" customFormat="1" ht="16.5" customHeight="1">
      <c r="A135" s="40"/>
      <c r="B135" s="41"/>
      <c r="C135" s="206" t="s">
        <v>194</v>
      </c>
      <c r="D135" s="206" t="s">
        <v>128</v>
      </c>
      <c r="E135" s="207" t="s">
        <v>330</v>
      </c>
      <c r="F135" s="208" t="s">
        <v>331</v>
      </c>
      <c r="G135" s="209" t="s">
        <v>131</v>
      </c>
      <c r="H135" s="210">
        <v>3.5</v>
      </c>
      <c r="I135" s="211"/>
      <c r="J135" s="212">
        <f>ROUND(I135*H135,2)</f>
        <v>0</v>
      </c>
      <c r="K135" s="208" t="s">
        <v>132</v>
      </c>
      <c r="L135" s="46"/>
      <c r="M135" s="213" t="s">
        <v>31</v>
      </c>
      <c r="N135" s="214" t="s">
        <v>47</v>
      </c>
      <c r="O135" s="86"/>
      <c r="P135" s="215">
        <f>O135*H135</f>
        <v>0</v>
      </c>
      <c r="Q135" s="215">
        <v>0.00046999999999999999</v>
      </c>
      <c r="R135" s="215">
        <f>Q135*H135</f>
        <v>0.001645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133</v>
      </c>
      <c r="AT135" s="217" t="s">
        <v>128</v>
      </c>
      <c r="AU135" s="217" t="s">
        <v>21</v>
      </c>
      <c r="AY135" s="19" t="s">
        <v>126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84</v>
      </c>
      <c r="BK135" s="218">
        <f>ROUND(I135*H135,2)</f>
        <v>0</v>
      </c>
      <c r="BL135" s="19" t="s">
        <v>133</v>
      </c>
      <c r="BM135" s="217" t="s">
        <v>332</v>
      </c>
    </row>
    <row r="136" s="2" customFormat="1">
      <c r="A136" s="40"/>
      <c r="B136" s="41"/>
      <c r="C136" s="42"/>
      <c r="D136" s="219" t="s">
        <v>135</v>
      </c>
      <c r="E136" s="42"/>
      <c r="F136" s="220" t="s">
        <v>333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135</v>
      </c>
      <c r="AU136" s="19" t="s">
        <v>21</v>
      </c>
    </row>
    <row r="137" s="2" customFormat="1">
      <c r="A137" s="40"/>
      <c r="B137" s="41"/>
      <c r="C137" s="42"/>
      <c r="D137" s="224" t="s">
        <v>137</v>
      </c>
      <c r="E137" s="42"/>
      <c r="F137" s="225" t="s">
        <v>334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21</v>
      </c>
    </row>
    <row r="138" s="13" customFormat="1">
      <c r="A138" s="13"/>
      <c r="B138" s="226"/>
      <c r="C138" s="227"/>
      <c r="D138" s="219" t="s">
        <v>169</v>
      </c>
      <c r="E138" s="228" t="s">
        <v>31</v>
      </c>
      <c r="F138" s="229" t="s">
        <v>335</v>
      </c>
      <c r="G138" s="227"/>
      <c r="H138" s="230">
        <v>3.5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169</v>
      </c>
      <c r="AU138" s="236" t="s">
        <v>21</v>
      </c>
      <c r="AV138" s="13" t="s">
        <v>21</v>
      </c>
      <c r="AW138" s="13" t="s">
        <v>37</v>
      </c>
      <c r="AX138" s="13" t="s">
        <v>76</v>
      </c>
      <c r="AY138" s="236" t="s">
        <v>126</v>
      </c>
    </row>
    <row r="139" s="14" customFormat="1">
      <c r="A139" s="14"/>
      <c r="B139" s="237"/>
      <c r="C139" s="238"/>
      <c r="D139" s="219" t="s">
        <v>169</v>
      </c>
      <c r="E139" s="239" t="s">
        <v>31</v>
      </c>
      <c r="F139" s="240" t="s">
        <v>171</v>
      </c>
      <c r="G139" s="238"/>
      <c r="H139" s="241">
        <v>3.5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169</v>
      </c>
      <c r="AU139" s="247" t="s">
        <v>21</v>
      </c>
      <c r="AV139" s="14" t="s">
        <v>133</v>
      </c>
      <c r="AW139" s="14" t="s">
        <v>37</v>
      </c>
      <c r="AX139" s="14" t="s">
        <v>84</v>
      </c>
      <c r="AY139" s="247" t="s">
        <v>126</v>
      </c>
    </row>
    <row r="140" s="2" customFormat="1" ht="16.5" customHeight="1">
      <c r="A140" s="40"/>
      <c r="B140" s="41"/>
      <c r="C140" s="206" t="s">
        <v>201</v>
      </c>
      <c r="D140" s="206" t="s">
        <v>128</v>
      </c>
      <c r="E140" s="207" t="s">
        <v>336</v>
      </c>
      <c r="F140" s="208" t="s">
        <v>337</v>
      </c>
      <c r="G140" s="209" t="s">
        <v>131</v>
      </c>
      <c r="H140" s="210">
        <v>3.5</v>
      </c>
      <c r="I140" s="211"/>
      <c r="J140" s="212">
        <f>ROUND(I140*H140,2)</f>
        <v>0</v>
      </c>
      <c r="K140" s="208" t="s">
        <v>132</v>
      </c>
      <c r="L140" s="46"/>
      <c r="M140" s="213" t="s">
        <v>31</v>
      </c>
      <c r="N140" s="214" t="s">
        <v>47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133</v>
      </c>
      <c r="AT140" s="217" t="s">
        <v>128</v>
      </c>
      <c r="AU140" s="217" t="s">
        <v>21</v>
      </c>
      <c r="AY140" s="19" t="s">
        <v>126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84</v>
      </c>
      <c r="BK140" s="218">
        <f>ROUND(I140*H140,2)</f>
        <v>0</v>
      </c>
      <c r="BL140" s="19" t="s">
        <v>133</v>
      </c>
      <c r="BM140" s="217" t="s">
        <v>338</v>
      </c>
    </row>
    <row r="141" s="2" customFormat="1">
      <c r="A141" s="40"/>
      <c r="B141" s="41"/>
      <c r="C141" s="42"/>
      <c r="D141" s="219" t="s">
        <v>135</v>
      </c>
      <c r="E141" s="42"/>
      <c r="F141" s="220" t="s">
        <v>339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135</v>
      </c>
      <c r="AU141" s="19" t="s">
        <v>21</v>
      </c>
    </row>
    <row r="142" s="2" customFormat="1">
      <c r="A142" s="40"/>
      <c r="B142" s="41"/>
      <c r="C142" s="42"/>
      <c r="D142" s="224" t="s">
        <v>137</v>
      </c>
      <c r="E142" s="42"/>
      <c r="F142" s="225" t="s">
        <v>340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137</v>
      </c>
      <c r="AU142" s="19" t="s">
        <v>21</v>
      </c>
    </row>
    <row r="143" s="2" customFormat="1" ht="16.5" customHeight="1">
      <c r="A143" s="40"/>
      <c r="B143" s="41"/>
      <c r="C143" s="206" t="s">
        <v>208</v>
      </c>
      <c r="D143" s="206" t="s">
        <v>128</v>
      </c>
      <c r="E143" s="207" t="s">
        <v>341</v>
      </c>
      <c r="F143" s="208" t="s">
        <v>342</v>
      </c>
      <c r="G143" s="209" t="s">
        <v>175</v>
      </c>
      <c r="H143" s="210">
        <v>60.899999999999999</v>
      </c>
      <c r="I143" s="211"/>
      <c r="J143" s="212">
        <f>ROUND(I143*H143,2)</f>
        <v>0</v>
      </c>
      <c r="K143" s="208" t="s">
        <v>132</v>
      </c>
      <c r="L143" s="46"/>
      <c r="M143" s="213" t="s">
        <v>31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133</v>
      </c>
      <c r="AT143" s="217" t="s">
        <v>128</v>
      </c>
      <c r="AU143" s="217" t="s">
        <v>21</v>
      </c>
      <c r="AY143" s="19" t="s">
        <v>126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84</v>
      </c>
      <c r="BK143" s="218">
        <f>ROUND(I143*H143,2)</f>
        <v>0</v>
      </c>
      <c r="BL143" s="19" t="s">
        <v>133</v>
      </c>
      <c r="BM143" s="217" t="s">
        <v>343</v>
      </c>
    </row>
    <row r="144" s="2" customFormat="1">
      <c r="A144" s="40"/>
      <c r="B144" s="41"/>
      <c r="C144" s="42"/>
      <c r="D144" s="219" t="s">
        <v>135</v>
      </c>
      <c r="E144" s="42"/>
      <c r="F144" s="220" t="s">
        <v>344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135</v>
      </c>
      <c r="AU144" s="19" t="s">
        <v>21</v>
      </c>
    </row>
    <row r="145" s="2" customFormat="1">
      <c r="A145" s="40"/>
      <c r="B145" s="41"/>
      <c r="C145" s="42"/>
      <c r="D145" s="224" t="s">
        <v>137</v>
      </c>
      <c r="E145" s="42"/>
      <c r="F145" s="225" t="s">
        <v>345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21</v>
      </c>
    </row>
    <row r="146" s="13" customFormat="1">
      <c r="A146" s="13"/>
      <c r="B146" s="226"/>
      <c r="C146" s="227"/>
      <c r="D146" s="219" t="s">
        <v>169</v>
      </c>
      <c r="E146" s="228" t="s">
        <v>31</v>
      </c>
      <c r="F146" s="229" t="s">
        <v>346</v>
      </c>
      <c r="G146" s="227"/>
      <c r="H146" s="230">
        <v>60.899999999999999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169</v>
      </c>
      <c r="AU146" s="236" t="s">
        <v>21</v>
      </c>
      <c r="AV146" s="13" t="s">
        <v>21</v>
      </c>
      <c r="AW146" s="13" t="s">
        <v>37</v>
      </c>
      <c r="AX146" s="13" t="s">
        <v>76</v>
      </c>
      <c r="AY146" s="236" t="s">
        <v>126</v>
      </c>
    </row>
    <row r="147" s="14" customFormat="1">
      <c r="A147" s="14"/>
      <c r="B147" s="237"/>
      <c r="C147" s="238"/>
      <c r="D147" s="219" t="s">
        <v>169</v>
      </c>
      <c r="E147" s="239" t="s">
        <v>31</v>
      </c>
      <c r="F147" s="240" t="s">
        <v>171</v>
      </c>
      <c r="G147" s="238"/>
      <c r="H147" s="241">
        <v>60.899999999999999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169</v>
      </c>
      <c r="AU147" s="247" t="s">
        <v>21</v>
      </c>
      <c r="AV147" s="14" t="s">
        <v>133</v>
      </c>
      <c r="AW147" s="14" t="s">
        <v>37</v>
      </c>
      <c r="AX147" s="14" t="s">
        <v>84</v>
      </c>
      <c r="AY147" s="247" t="s">
        <v>126</v>
      </c>
    </row>
    <row r="148" s="2" customFormat="1" ht="21.75" customHeight="1">
      <c r="A148" s="40"/>
      <c r="B148" s="41"/>
      <c r="C148" s="206" t="s">
        <v>214</v>
      </c>
      <c r="D148" s="206" t="s">
        <v>128</v>
      </c>
      <c r="E148" s="207" t="s">
        <v>347</v>
      </c>
      <c r="F148" s="208" t="s">
        <v>348</v>
      </c>
      <c r="G148" s="209" t="s">
        <v>154</v>
      </c>
      <c r="H148" s="210">
        <v>71.137</v>
      </c>
      <c r="I148" s="211"/>
      <c r="J148" s="212">
        <f>ROUND(I148*H148,2)</f>
        <v>0</v>
      </c>
      <c r="K148" s="208" t="s">
        <v>132</v>
      </c>
      <c r="L148" s="46"/>
      <c r="M148" s="213" t="s">
        <v>31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133</v>
      </c>
      <c r="AT148" s="217" t="s">
        <v>128</v>
      </c>
      <c r="AU148" s="217" t="s">
        <v>21</v>
      </c>
      <c r="AY148" s="19" t="s">
        <v>126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84</v>
      </c>
      <c r="BK148" s="218">
        <f>ROUND(I148*H148,2)</f>
        <v>0</v>
      </c>
      <c r="BL148" s="19" t="s">
        <v>133</v>
      </c>
      <c r="BM148" s="217" t="s">
        <v>349</v>
      </c>
    </row>
    <row r="149" s="2" customFormat="1">
      <c r="A149" s="40"/>
      <c r="B149" s="41"/>
      <c r="C149" s="42"/>
      <c r="D149" s="219" t="s">
        <v>135</v>
      </c>
      <c r="E149" s="42"/>
      <c r="F149" s="220" t="s">
        <v>350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135</v>
      </c>
      <c r="AU149" s="19" t="s">
        <v>21</v>
      </c>
    </row>
    <row r="150" s="2" customFormat="1">
      <c r="A150" s="40"/>
      <c r="B150" s="41"/>
      <c r="C150" s="42"/>
      <c r="D150" s="224" t="s">
        <v>137</v>
      </c>
      <c r="E150" s="42"/>
      <c r="F150" s="225" t="s">
        <v>351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137</v>
      </c>
      <c r="AU150" s="19" t="s">
        <v>21</v>
      </c>
    </row>
    <row r="151" s="13" customFormat="1">
      <c r="A151" s="13"/>
      <c r="B151" s="226"/>
      <c r="C151" s="227"/>
      <c r="D151" s="219" t="s">
        <v>169</v>
      </c>
      <c r="E151" s="228" t="s">
        <v>31</v>
      </c>
      <c r="F151" s="229" t="s">
        <v>352</v>
      </c>
      <c r="G151" s="227"/>
      <c r="H151" s="230">
        <v>6.2039999999999997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169</v>
      </c>
      <c r="AU151" s="236" t="s">
        <v>21</v>
      </c>
      <c r="AV151" s="13" t="s">
        <v>21</v>
      </c>
      <c r="AW151" s="13" t="s">
        <v>37</v>
      </c>
      <c r="AX151" s="13" t="s">
        <v>76</v>
      </c>
      <c r="AY151" s="236" t="s">
        <v>126</v>
      </c>
    </row>
    <row r="152" s="13" customFormat="1">
      <c r="A152" s="13"/>
      <c r="B152" s="226"/>
      <c r="C152" s="227"/>
      <c r="D152" s="219" t="s">
        <v>169</v>
      </c>
      <c r="E152" s="228" t="s">
        <v>31</v>
      </c>
      <c r="F152" s="229" t="s">
        <v>353</v>
      </c>
      <c r="G152" s="227"/>
      <c r="H152" s="230">
        <v>32.076000000000001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169</v>
      </c>
      <c r="AU152" s="236" t="s">
        <v>21</v>
      </c>
      <c r="AV152" s="13" t="s">
        <v>21</v>
      </c>
      <c r="AW152" s="13" t="s">
        <v>37</v>
      </c>
      <c r="AX152" s="13" t="s">
        <v>76</v>
      </c>
      <c r="AY152" s="236" t="s">
        <v>126</v>
      </c>
    </row>
    <row r="153" s="13" customFormat="1">
      <c r="A153" s="13"/>
      <c r="B153" s="226"/>
      <c r="C153" s="227"/>
      <c r="D153" s="219" t="s">
        <v>169</v>
      </c>
      <c r="E153" s="228" t="s">
        <v>31</v>
      </c>
      <c r="F153" s="229" t="s">
        <v>354</v>
      </c>
      <c r="G153" s="227"/>
      <c r="H153" s="230">
        <v>123.288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169</v>
      </c>
      <c r="AU153" s="236" t="s">
        <v>21</v>
      </c>
      <c r="AV153" s="13" t="s">
        <v>21</v>
      </c>
      <c r="AW153" s="13" t="s">
        <v>37</v>
      </c>
      <c r="AX153" s="13" t="s">
        <v>76</v>
      </c>
      <c r="AY153" s="236" t="s">
        <v>126</v>
      </c>
    </row>
    <row r="154" s="13" customFormat="1">
      <c r="A154" s="13"/>
      <c r="B154" s="226"/>
      <c r="C154" s="227"/>
      <c r="D154" s="219" t="s">
        <v>169</v>
      </c>
      <c r="E154" s="228" t="s">
        <v>31</v>
      </c>
      <c r="F154" s="229" t="s">
        <v>355</v>
      </c>
      <c r="G154" s="227"/>
      <c r="H154" s="230">
        <v>-16.829999999999998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169</v>
      </c>
      <c r="AU154" s="236" t="s">
        <v>21</v>
      </c>
      <c r="AV154" s="13" t="s">
        <v>21</v>
      </c>
      <c r="AW154" s="13" t="s">
        <v>37</v>
      </c>
      <c r="AX154" s="13" t="s">
        <v>76</v>
      </c>
      <c r="AY154" s="236" t="s">
        <v>126</v>
      </c>
    </row>
    <row r="155" s="13" customFormat="1">
      <c r="A155" s="13"/>
      <c r="B155" s="226"/>
      <c r="C155" s="227"/>
      <c r="D155" s="219" t="s">
        <v>169</v>
      </c>
      <c r="E155" s="228" t="s">
        <v>31</v>
      </c>
      <c r="F155" s="229" t="s">
        <v>356</v>
      </c>
      <c r="G155" s="227"/>
      <c r="H155" s="230">
        <v>-2.464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169</v>
      </c>
      <c r="AU155" s="236" t="s">
        <v>21</v>
      </c>
      <c r="AV155" s="13" t="s">
        <v>21</v>
      </c>
      <c r="AW155" s="13" t="s">
        <v>37</v>
      </c>
      <c r="AX155" s="13" t="s">
        <v>76</v>
      </c>
      <c r="AY155" s="236" t="s">
        <v>126</v>
      </c>
    </row>
    <row r="156" s="15" customFormat="1">
      <c r="A156" s="15"/>
      <c r="B156" s="252"/>
      <c r="C156" s="253"/>
      <c r="D156" s="219" t="s">
        <v>169</v>
      </c>
      <c r="E156" s="254" t="s">
        <v>31</v>
      </c>
      <c r="F156" s="255" t="s">
        <v>357</v>
      </c>
      <c r="G156" s="253"/>
      <c r="H156" s="256">
        <v>142.274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169</v>
      </c>
      <c r="AU156" s="262" t="s">
        <v>21</v>
      </c>
      <c r="AV156" s="15" t="s">
        <v>145</v>
      </c>
      <c r="AW156" s="15" t="s">
        <v>37</v>
      </c>
      <c r="AX156" s="15" t="s">
        <v>76</v>
      </c>
      <c r="AY156" s="262" t="s">
        <v>126</v>
      </c>
    </row>
    <row r="157" s="13" customFormat="1">
      <c r="A157" s="13"/>
      <c r="B157" s="226"/>
      <c r="C157" s="227"/>
      <c r="D157" s="219" t="s">
        <v>169</v>
      </c>
      <c r="E157" s="228" t="s">
        <v>31</v>
      </c>
      <c r="F157" s="229" t="s">
        <v>358</v>
      </c>
      <c r="G157" s="227"/>
      <c r="H157" s="230">
        <v>71.137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169</v>
      </c>
      <c r="AU157" s="236" t="s">
        <v>21</v>
      </c>
      <c r="AV157" s="13" t="s">
        <v>21</v>
      </c>
      <c r="AW157" s="13" t="s">
        <v>37</v>
      </c>
      <c r="AX157" s="13" t="s">
        <v>76</v>
      </c>
      <c r="AY157" s="236" t="s">
        <v>126</v>
      </c>
    </row>
    <row r="158" s="15" customFormat="1">
      <c r="A158" s="15"/>
      <c r="B158" s="252"/>
      <c r="C158" s="253"/>
      <c r="D158" s="219" t="s">
        <v>169</v>
      </c>
      <c r="E158" s="254" t="s">
        <v>31</v>
      </c>
      <c r="F158" s="255" t="s">
        <v>357</v>
      </c>
      <c r="G158" s="253"/>
      <c r="H158" s="256">
        <v>71.137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169</v>
      </c>
      <c r="AU158" s="262" t="s">
        <v>21</v>
      </c>
      <c r="AV158" s="15" t="s">
        <v>145</v>
      </c>
      <c r="AW158" s="15" t="s">
        <v>37</v>
      </c>
      <c r="AX158" s="15" t="s">
        <v>84</v>
      </c>
      <c r="AY158" s="262" t="s">
        <v>126</v>
      </c>
    </row>
    <row r="159" s="2" customFormat="1" ht="21.75" customHeight="1">
      <c r="A159" s="40"/>
      <c r="B159" s="41"/>
      <c r="C159" s="206" t="s">
        <v>223</v>
      </c>
      <c r="D159" s="206" t="s">
        <v>128</v>
      </c>
      <c r="E159" s="207" t="s">
        <v>359</v>
      </c>
      <c r="F159" s="208" t="s">
        <v>360</v>
      </c>
      <c r="G159" s="209" t="s">
        <v>154</v>
      </c>
      <c r="H159" s="210">
        <v>71.137</v>
      </c>
      <c r="I159" s="211"/>
      <c r="J159" s="212">
        <f>ROUND(I159*H159,2)</f>
        <v>0</v>
      </c>
      <c r="K159" s="208" t="s">
        <v>132</v>
      </c>
      <c r="L159" s="46"/>
      <c r="M159" s="213" t="s">
        <v>31</v>
      </c>
      <c r="N159" s="214" t="s">
        <v>47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133</v>
      </c>
      <c r="AT159" s="217" t="s">
        <v>128</v>
      </c>
      <c r="AU159" s="217" t="s">
        <v>21</v>
      </c>
      <c r="AY159" s="19" t="s">
        <v>126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84</v>
      </c>
      <c r="BK159" s="218">
        <f>ROUND(I159*H159,2)</f>
        <v>0</v>
      </c>
      <c r="BL159" s="19" t="s">
        <v>133</v>
      </c>
      <c r="BM159" s="217" t="s">
        <v>361</v>
      </c>
    </row>
    <row r="160" s="2" customFormat="1">
      <c r="A160" s="40"/>
      <c r="B160" s="41"/>
      <c r="C160" s="42"/>
      <c r="D160" s="219" t="s">
        <v>135</v>
      </c>
      <c r="E160" s="42"/>
      <c r="F160" s="220" t="s">
        <v>362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135</v>
      </c>
      <c r="AU160" s="19" t="s">
        <v>21</v>
      </c>
    </row>
    <row r="161" s="2" customFormat="1">
      <c r="A161" s="40"/>
      <c r="B161" s="41"/>
      <c r="C161" s="42"/>
      <c r="D161" s="224" t="s">
        <v>137</v>
      </c>
      <c r="E161" s="42"/>
      <c r="F161" s="225" t="s">
        <v>363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137</v>
      </c>
      <c r="AU161" s="19" t="s">
        <v>21</v>
      </c>
    </row>
    <row r="162" s="13" customFormat="1">
      <c r="A162" s="13"/>
      <c r="B162" s="226"/>
      <c r="C162" s="227"/>
      <c r="D162" s="219" t="s">
        <v>169</v>
      </c>
      <c r="E162" s="228" t="s">
        <v>31</v>
      </c>
      <c r="F162" s="229" t="s">
        <v>364</v>
      </c>
      <c r="G162" s="227"/>
      <c r="H162" s="230">
        <v>71.137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169</v>
      </c>
      <c r="AU162" s="236" t="s">
        <v>21</v>
      </c>
      <c r="AV162" s="13" t="s">
        <v>21</v>
      </c>
      <c r="AW162" s="13" t="s">
        <v>37</v>
      </c>
      <c r="AX162" s="13" t="s">
        <v>76</v>
      </c>
      <c r="AY162" s="236" t="s">
        <v>126</v>
      </c>
    </row>
    <row r="163" s="14" customFormat="1">
      <c r="A163" s="14"/>
      <c r="B163" s="237"/>
      <c r="C163" s="238"/>
      <c r="D163" s="219" t="s">
        <v>169</v>
      </c>
      <c r="E163" s="239" t="s">
        <v>31</v>
      </c>
      <c r="F163" s="240" t="s">
        <v>171</v>
      </c>
      <c r="G163" s="238"/>
      <c r="H163" s="241">
        <v>71.137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169</v>
      </c>
      <c r="AU163" s="247" t="s">
        <v>21</v>
      </c>
      <c r="AV163" s="14" t="s">
        <v>133</v>
      </c>
      <c r="AW163" s="14" t="s">
        <v>37</v>
      </c>
      <c r="AX163" s="14" t="s">
        <v>84</v>
      </c>
      <c r="AY163" s="247" t="s">
        <v>126</v>
      </c>
    </row>
    <row r="164" s="2" customFormat="1" ht="16.5" customHeight="1">
      <c r="A164" s="40"/>
      <c r="B164" s="41"/>
      <c r="C164" s="206" t="s">
        <v>8</v>
      </c>
      <c r="D164" s="206" t="s">
        <v>128</v>
      </c>
      <c r="E164" s="207" t="s">
        <v>365</v>
      </c>
      <c r="F164" s="208" t="s">
        <v>366</v>
      </c>
      <c r="G164" s="209" t="s">
        <v>175</v>
      </c>
      <c r="H164" s="210">
        <v>58.32</v>
      </c>
      <c r="I164" s="211"/>
      <c r="J164" s="212">
        <f>ROUND(I164*H164,2)</f>
        <v>0</v>
      </c>
      <c r="K164" s="208" t="s">
        <v>132</v>
      </c>
      <c r="L164" s="46"/>
      <c r="M164" s="213" t="s">
        <v>31</v>
      </c>
      <c r="N164" s="214" t="s">
        <v>47</v>
      </c>
      <c r="O164" s="86"/>
      <c r="P164" s="215">
        <f>O164*H164</f>
        <v>0</v>
      </c>
      <c r="Q164" s="215">
        <v>0.00084000000000000003</v>
      </c>
      <c r="R164" s="215">
        <f>Q164*H164</f>
        <v>0.048988799999999999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133</v>
      </c>
      <c r="AT164" s="217" t="s">
        <v>128</v>
      </c>
      <c r="AU164" s="217" t="s">
        <v>21</v>
      </c>
      <c r="AY164" s="19" t="s">
        <v>126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133</v>
      </c>
      <c r="BM164" s="217" t="s">
        <v>367</v>
      </c>
    </row>
    <row r="165" s="2" customFormat="1">
      <c r="A165" s="40"/>
      <c r="B165" s="41"/>
      <c r="C165" s="42"/>
      <c r="D165" s="219" t="s">
        <v>135</v>
      </c>
      <c r="E165" s="42"/>
      <c r="F165" s="220" t="s">
        <v>368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135</v>
      </c>
      <c r="AU165" s="19" t="s">
        <v>21</v>
      </c>
    </row>
    <row r="166" s="2" customFormat="1">
      <c r="A166" s="40"/>
      <c r="B166" s="41"/>
      <c r="C166" s="42"/>
      <c r="D166" s="224" t="s">
        <v>137</v>
      </c>
      <c r="E166" s="42"/>
      <c r="F166" s="225" t="s">
        <v>369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137</v>
      </c>
      <c r="AU166" s="19" t="s">
        <v>21</v>
      </c>
    </row>
    <row r="167" s="13" customFormat="1">
      <c r="A167" s="13"/>
      <c r="B167" s="226"/>
      <c r="C167" s="227"/>
      <c r="D167" s="219" t="s">
        <v>169</v>
      </c>
      <c r="E167" s="228" t="s">
        <v>31</v>
      </c>
      <c r="F167" s="229" t="s">
        <v>370</v>
      </c>
      <c r="G167" s="227"/>
      <c r="H167" s="230">
        <v>58.32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169</v>
      </c>
      <c r="AU167" s="236" t="s">
        <v>21</v>
      </c>
      <c r="AV167" s="13" t="s">
        <v>21</v>
      </c>
      <c r="AW167" s="13" t="s">
        <v>37</v>
      </c>
      <c r="AX167" s="13" t="s">
        <v>76</v>
      </c>
      <c r="AY167" s="236" t="s">
        <v>126</v>
      </c>
    </row>
    <row r="168" s="14" customFormat="1">
      <c r="A168" s="14"/>
      <c r="B168" s="237"/>
      <c r="C168" s="238"/>
      <c r="D168" s="219" t="s">
        <v>169</v>
      </c>
      <c r="E168" s="239" t="s">
        <v>31</v>
      </c>
      <c r="F168" s="240" t="s">
        <v>171</v>
      </c>
      <c r="G168" s="238"/>
      <c r="H168" s="241">
        <v>58.32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169</v>
      </c>
      <c r="AU168" s="247" t="s">
        <v>21</v>
      </c>
      <c r="AV168" s="14" t="s">
        <v>133</v>
      </c>
      <c r="AW168" s="14" t="s">
        <v>37</v>
      </c>
      <c r="AX168" s="14" t="s">
        <v>84</v>
      </c>
      <c r="AY168" s="247" t="s">
        <v>126</v>
      </c>
    </row>
    <row r="169" s="2" customFormat="1" ht="16.5" customHeight="1">
      <c r="A169" s="40"/>
      <c r="B169" s="41"/>
      <c r="C169" s="206" t="s">
        <v>239</v>
      </c>
      <c r="D169" s="206" t="s">
        <v>128</v>
      </c>
      <c r="E169" s="207" t="s">
        <v>371</v>
      </c>
      <c r="F169" s="208" t="s">
        <v>372</v>
      </c>
      <c r="G169" s="209" t="s">
        <v>175</v>
      </c>
      <c r="H169" s="210">
        <v>224.16</v>
      </c>
      <c r="I169" s="211"/>
      <c r="J169" s="212">
        <f>ROUND(I169*H169,2)</f>
        <v>0</v>
      </c>
      <c r="K169" s="208" t="s">
        <v>132</v>
      </c>
      <c r="L169" s="46"/>
      <c r="M169" s="213" t="s">
        <v>31</v>
      </c>
      <c r="N169" s="214" t="s">
        <v>47</v>
      </c>
      <c r="O169" s="86"/>
      <c r="P169" s="215">
        <f>O169*H169</f>
        <v>0</v>
      </c>
      <c r="Q169" s="215">
        <v>0.00084999999999999995</v>
      </c>
      <c r="R169" s="215">
        <f>Q169*H169</f>
        <v>0.19053599999999998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133</v>
      </c>
      <c r="AT169" s="217" t="s">
        <v>128</v>
      </c>
      <c r="AU169" s="217" t="s">
        <v>21</v>
      </c>
      <c r="AY169" s="19" t="s">
        <v>126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84</v>
      </c>
      <c r="BK169" s="218">
        <f>ROUND(I169*H169,2)</f>
        <v>0</v>
      </c>
      <c r="BL169" s="19" t="s">
        <v>133</v>
      </c>
      <c r="BM169" s="217" t="s">
        <v>373</v>
      </c>
    </row>
    <row r="170" s="2" customFormat="1">
      <c r="A170" s="40"/>
      <c r="B170" s="41"/>
      <c r="C170" s="42"/>
      <c r="D170" s="219" t="s">
        <v>135</v>
      </c>
      <c r="E170" s="42"/>
      <c r="F170" s="220" t="s">
        <v>374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135</v>
      </c>
      <c r="AU170" s="19" t="s">
        <v>21</v>
      </c>
    </row>
    <row r="171" s="2" customFormat="1">
      <c r="A171" s="40"/>
      <c r="B171" s="41"/>
      <c r="C171" s="42"/>
      <c r="D171" s="224" t="s">
        <v>137</v>
      </c>
      <c r="E171" s="42"/>
      <c r="F171" s="225" t="s">
        <v>375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137</v>
      </c>
      <c r="AU171" s="19" t="s">
        <v>21</v>
      </c>
    </row>
    <row r="172" s="13" customFormat="1">
      <c r="A172" s="13"/>
      <c r="B172" s="226"/>
      <c r="C172" s="227"/>
      <c r="D172" s="219" t="s">
        <v>169</v>
      </c>
      <c r="E172" s="228" t="s">
        <v>31</v>
      </c>
      <c r="F172" s="229" t="s">
        <v>376</v>
      </c>
      <c r="G172" s="227"/>
      <c r="H172" s="230">
        <v>224.16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169</v>
      </c>
      <c r="AU172" s="236" t="s">
        <v>21</v>
      </c>
      <c r="AV172" s="13" t="s">
        <v>21</v>
      </c>
      <c r="AW172" s="13" t="s">
        <v>37</v>
      </c>
      <c r="AX172" s="13" t="s">
        <v>76</v>
      </c>
      <c r="AY172" s="236" t="s">
        <v>126</v>
      </c>
    </row>
    <row r="173" s="14" customFormat="1">
      <c r="A173" s="14"/>
      <c r="B173" s="237"/>
      <c r="C173" s="238"/>
      <c r="D173" s="219" t="s">
        <v>169</v>
      </c>
      <c r="E173" s="239" t="s">
        <v>31</v>
      </c>
      <c r="F173" s="240" t="s">
        <v>171</v>
      </c>
      <c r="G173" s="238"/>
      <c r="H173" s="241">
        <v>224.16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169</v>
      </c>
      <c r="AU173" s="247" t="s">
        <v>21</v>
      </c>
      <c r="AV173" s="14" t="s">
        <v>133</v>
      </c>
      <c r="AW173" s="14" t="s">
        <v>37</v>
      </c>
      <c r="AX173" s="14" t="s">
        <v>84</v>
      </c>
      <c r="AY173" s="247" t="s">
        <v>126</v>
      </c>
    </row>
    <row r="174" s="2" customFormat="1" ht="16.5" customHeight="1">
      <c r="A174" s="40"/>
      <c r="B174" s="41"/>
      <c r="C174" s="206" t="s">
        <v>245</v>
      </c>
      <c r="D174" s="206" t="s">
        <v>128</v>
      </c>
      <c r="E174" s="207" t="s">
        <v>377</v>
      </c>
      <c r="F174" s="208" t="s">
        <v>378</v>
      </c>
      <c r="G174" s="209" t="s">
        <v>175</v>
      </c>
      <c r="H174" s="210">
        <v>58.32</v>
      </c>
      <c r="I174" s="211"/>
      <c r="J174" s="212">
        <f>ROUND(I174*H174,2)</f>
        <v>0</v>
      </c>
      <c r="K174" s="208" t="s">
        <v>132</v>
      </c>
      <c r="L174" s="46"/>
      <c r="M174" s="213" t="s">
        <v>31</v>
      </c>
      <c r="N174" s="214" t="s">
        <v>47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133</v>
      </c>
      <c r="AT174" s="217" t="s">
        <v>128</v>
      </c>
      <c r="AU174" s="217" t="s">
        <v>21</v>
      </c>
      <c r="AY174" s="19" t="s">
        <v>126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84</v>
      </c>
      <c r="BK174" s="218">
        <f>ROUND(I174*H174,2)</f>
        <v>0</v>
      </c>
      <c r="BL174" s="19" t="s">
        <v>133</v>
      </c>
      <c r="BM174" s="217" t="s">
        <v>379</v>
      </c>
    </row>
    <row r="175" s="2" customFormat="1">
      <c r="A175" s="40"/>
      <c r="B175" s="41"/>
      <c r="C175" s="42"/>
      <c r="D175" s="219" t="s">
        <v>135</v>
      </c>
      <c r="E175" s="42"/>
      <c r="F175" s="220" t="s">
        <v>380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135</v>
      </c>
      <c r="AU175" s="19" t="s">
        <v>21</v>
      </c>
    </row>
    <row r="176" s="2" customFormat="1">
      <c r="A176" s="40"/>
      <c r="B176" s="41"/>
      <c r="C176" s="42"/>
      <c r="D176" s="224" t="s">
        <v>137</v>
      </c>
      <c r="E176" s="42"/>
      <c r="F176" s="225" t="s">
        <v>381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137</v>
      </c>
      <c r="AU176" s="19" t="s">
        <v>21</v>
      </c>
    </row>
    <row r="177" s="2" customFormat="1" ht="16.5" customHeight="1">
      <c r="A177" s="40"/>
      <c r="B177" s="41"/>
      <c r="C177" s="206" t="s">
        <v>251</v>
      </c>
      <c r="D177" s="206" t="s">
        <v>128</v>
      </c>
      <c r="E177" s="207" t="s">
        <v>382</v>
      </c>
      <c r="F177" s="208" t="s">
        <v>383</v>
      </c>
      <c r="G177" s="209" t="s">
        <v>175</v>
      </c>
      <c r="H177" s="210">
        <v>224.16</v>
      </c>
      <c r="I177" s="211"/>
      <c r="J177" s="212">
        <f>ROUND(I177*H177,2)</f>
        <v>0</v>
      </c>
      <c r="K177" s="208" t="s">
        <v>132</v>
      </c>
      <c r="L177" s="46"/>
      <c r="M177" s="213" t="s">
        <v>31</v>
      </c>
      <c r="N177" s="214" t="s">
        <v>47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133</v>
      </c>
      <c r="AT177" s="217" t="s">
        <v>128</v>
      </c>
      <c r="AU177" s="217" t="s">
        <v>21</v>
      </c>
      <c r="AY177" s="19" t="s">
        <v>126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84</v>
      </c>
      <c r="BK177" s="218">
        <f>ROUND(I177*H177,2)</f>
        <v>0</v>
      </c>
      <c r="BL177" s="19" t="s">
        <v>133</v>
      </c>
      <c r="BM177" s="217" t="s">
        <v>384</v>
      </c>
    </row>
    <row r="178" s="2" customFormat="1">
      <c r="A178" s="40"/>
      <c r="B178" s="41"/>
      <c r="C178" s="42"/>
      <c r="D178" s="219" t="s">
        <v>135</v>
      </c>
      <c r="E178" s="42"/>
      <c r="F178" s="220" t="s">
        <v>385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135</v>
      </c>
      <c r="AU178" s="19" t="s">
        <v>21</v>
      </c>
    </row>
    <row r="179" s="2" customFormat="1">
      <c r="A179" s="40"/>
      <c r="B179" s="41"/>
      <c r="C179" s="42"/>
      <c r="D179" s="224" t="s">
        <v>137</v>
      </c>
      <c r="E179" s="42"/>
      <c r="F179" s="225" t="s">
        <v>386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21</v>
      </c>
    </row>
    <row r="180" s="2" customFormat="1" ht="21.75" customHeight="1">
      <c r="A180" s="40"/>
      <c r="B180" s="41"/>
      <c r="C180" s="206" t="s">
        <v>258</v>
      </c>
      <c r="D180" s="206" t="s">
        <v>128</v>
      </c>
      <c r="E180" s="207" t="s">
        <v>387</v>
      </c>
      <c r="F180" s="208" t="s">
        <v>388</v>
      </c>
      <c r="G180" s="209" t="s">
        <v>154</v>
      </c>
      <c r="H180" s="210">
        <v>75.152000000000001</v>
      </c>
      <c r="I180" s="211"/>
      <c r="J180" s="212">
        <f>ROUND(I180*H180,2)</f>
        <v>0</v>
      </c>
      <c r="K180" s="208" t="s">
        <v>132</v>
      </c>
      <c r="L180" s="46"/>
      <c r="M180" s="213" t="s">
        <v>31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133</v>
      </c>
      <c r="AT180" s="217" t="s">
        <v>128</v>
      </c>
      <c r="AU180" s="217" t="s">
        <v>21</v>
      </c>
      <c r="AY180" s="19" t="s">
        <v>126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133</v>
      </c>
      <c r="BM180" s="217" t="s">
        <v>389</v>
      </c>
    </row>
    <row r="181" s="2" customFormat="1">
      <c r="A181" s="40"/>
      <c r="B181" s="41"/>
      <c r="C181" s="42"/>
      <c r="D181" s="219" t="s">
        <v>135</v>
      </c>
      <c r="E181" s="42"/>
      <c r="F181" s="220" t="s">
        <v>390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135</v>
      </c>
      <c r="AU181" s="19" t="s">
        <v>21</v>
      </c>
    </row>
    <row r="182" s="2" customFormat="1">
      <c r="A182" s="40"/>
      <c r="B182" s="41"/>
      <c r="C182" s="42"/>
      <c r="D182" s="224" t="s">
        <v>137</v>
      </c>
      <c r="E182" s="42"/>
      <c r="F182" s="225" t="s">
        <v>391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21</v>
      </c>
    </row>
    <row r="183" s="13" customFormat="1">
      <c r="A183" s="13"/>
      <c r="B183" s="226"/>
      <c r="C183" s="227"/>
      <c r="D183" s="219" t="s">
        <v>169</v>
      </c>
      <c r="E183" s="228" t="s">
        <v>31</v>
      </c>
      <c r="F183" s="229" t="s">
        <v>392</v>
      </c>
      <c r="G183" s="227"/>
      <c r="H183" s="230">
        <v>75.152000000000001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169</v>
      </c>
      <c r="AU183" s="236" t="s">
        <v>21</v>
      </c>
      <c r="AV183" s="13" t="s">
        <v>21</v>
      </c>
      <c r="AW183" s="13" t="s">
        <v>37</v>
      </c>
      <c r="AX183" s="13" t="s">
        <v>76</v>
      </c>
      <c r="AY183" s="236" t="s">
        <v>126</v>
      </c>
    </row>
    <row r="184" s="14" customFormat="1">
      <c r="A184" s="14"/>
      <c r="B184" s="237"/>
      <c r="C184" s="238"/>
      <c r="D184" s="219" t="s">
        <v>169</v>
      </c>
      <c r="E184" s="239" t="s">
        <v>31</v>
      </c>
      <c r="F184" s="240" t="s">
        <v>171</v>
      </c>
      <c r="G184" s="238"/>
      <c r="H184" s="241">
        <v>75.152000000000001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169</v>
      </c>
      <c r="AU184" s="247" t="s">
        <v>21</v>
      </c>
      <c r="AV184" s="14" t="s">
        <v>133</v>
      </c>
      <c r="AW184" s="14" t="s">
        <v>37</v>
      </c>
      <c r="AX184" s="14" t="s">
        <v>84</v>
      </c>
      <c r="AY184" s="247" t="s">
        <v>126</v>
      </c>
    </row>
    <row r="185" s="2" customFormat="1" ht="21.75" customHeight="1">
      <c r="A185" s="40"/>
      <c r="B185" s="41"/>
      <c r="C185" s="206" t="s">
        <v>266</v>
      </c>
      <c r="D185" s="206" t="s">
        <v>128</v>
      </c>
      <c r="E185" s="207" t="s">
        <v>393</v>
      </c>
      <c r="F185" s="208" t="s">
        <v>394</v>
      </c>
      <c r="G185" s="209" t="s">
        <v>154</v>
      </c>
      <c r="H185" s="210">
        <v>75.152000000000001</v>
      </c>
      <c r="I185" s="211"/>
      <c r="J185" s="212">
        <f>ROUND(I185*H185,2)</f>
        <v>0</v>
      </c>
      <c r="K185" s="208" t="s">
        <v>132</v>
      </c>
      <c r="L185" s="46"/>
      <c r="M185" s="213" t="s">
        <v>31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133</v>
      </c>
      <c r="AT185" s="217" t="s">
        <v>128</v>
      </c>
      <c r="AU185" s="217" t="s">
        <v>21</v>
      </c>
      <c r="AY185" s="19" t="s">
        <v>126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133</v>
      </c>
      <c r="BM185" s="217" t="s">
        <v>395</v>
      </c>
    </row>
    <row r="186" s="2" customFormat="1">
      <c r="A186" s="40"/>
      <c r="B186" s="41"/>
      <c r="C186" s="42"/>
      <c r="D186" s="219" t="s">
        <v>135</v>
      </c>
      <c r="E186" s="42"/>
      <c r="F186" s="220" t="s">
        <v>396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135</v>
      </c>
      <c r="AU186" s="19" t="s">
        <v>21</v>
      </c>
    </row>
    <row r="187" s="2" customFormat="1">
      <c r="A187" s="40"/>
      <c r="B187" s="41"/>
      <c r="C187" s="42"/>
      <c r="D187" s="224" t="s">
        <v>137</v>
      </c>
      <c r="E187" s="42"/>
      <c r="F187" s="225" t="s">
        <v>397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21</v>
      </c>
    </row>
    <row r="188" s="13" customFormat="1">
      <c r="A188" s="13"/>
      <c r="B188" s="226"/>
      <c r="C188" s="227"/>
      <c r="D188" s="219" t="s">
        <v>169</v>
      </c>
      <c r="E188" s="228" t="s">
        <v>31</v>
      </c>
      <c r="F188" s="229" t="s">
        <v>398</v>
      </c>
      <c r="G188" s="227"/>
      <c r="H188" s="230">
        <v>75.152000000000001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169</v>
      </c>
      <c r="AU188" s="236" t="s">
        <v>21</v>
      </c>
      <c r="AV188" s="13" t="s">
        <v>21</v>
      </c>
      <c r="AW188" s="13" t="s">
        <v>37</v>
      </c>
      <c r="AX188" s="13" t="s">
        <v>76</v>
      </c>
      <c r="AY188" s="236" t="s">
        <v>126</v>
      </c>
    </row>
    <row r="189" s="14" customFormat="1">
      <c r="A189" s="14"/>
      <c r="B189" s="237"/>
      <c r="C189" s="238"/>
      <c r="D189" s="219" t="s">
        <v>169</v>
      </c>
      <c r="E189" s="239" t="s">
        <v>31</v>
      </c>
      <c r="F189" s="240" t="s">
        <v>171</v>
      </c>
      <c r="G189" s="238"/>
      <c r="H189" s="241">
        <v>75.152000000000001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169</v>
      </c>
      <c r="AU189" s="247" t="s">
        <v>21</v>
      </c>
      <c r="AV189" s="14" t="s">
        <v>133</v>
      </c>
      <c r="AW189" s="14" t="s">
        <v>37</v>
      </c>
      <c r="AX189" s="14" t="s">
        <v>84</v>
      </c>
      <c r="AY189" s="247" t="s">
        <v>126</v>
      </c>
    </row>
    <row r="190" s="2" customFormat="1" ht="21.75" customHeight="1">
      <c r="A190" s="40"/>
      <c r="B190" s="41"/>
      <c r="C190" s="206" t="s">
        <v>7</v>
      </c>
      <c r="D190" s="206" t="s">
        <v>128</v>
      </c>
      <c r="E190" s="207" t="s">
        <v>399</v>
      </c>
      <c r="F190" s="208" t="s">
        <v>400</v>
      </c>
      <c r="G190" s="209" t="s">
        <v>154</v>
      </c>
      <c r="H190" s="210">
        <v>33.561</v>
      </c>
      <c r="I190" s="211"/>
      <c r="J190" s="212">
        <f>ROUND(I190*H190,2)</f>
        <v>0</v>
      </c>
      <c r="K190" s="208" t="s">
        <v>132</v>
      </c>
      <c r="L190" s="46"/>
      <c r="M190" s="213" t="s">
        <v>31</v>
      </c>
      <c r="N190" s="214" t="s">
        <v>47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133</v>
      </c>
      <c r="AT190" s="217" t="s">
        <v>128</v>
      </c>
      <c r="AU190" s="217" t="s">
        <v>21</v>
      </c>
      <c r="AY190" s="19" t="s">
        <v>126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84</v>
      </c>
      <c r="BK190" s="218">
        <f>ROUND(I190*H190,2)</f>
        <v>0</v>
      </c>
      <c r="BL190" s="19" t="s">
        <v>133</v>
      </c>
      <c r="BM190" s="217" t="s">
        <v>401</v>
      </c>
    </row>
    <row r="191" s="2" customFormat="1">
      <c r="A191" s="40"/>
      <c r="B191" s="41"/>
      <c r="C191" s="42"/>
      <c r="D191" s="219" t="s">
        <v>135</v>
      </c>
      <c r="E191" s="42"/>
      <c r="F191" s="220" t="s">
        <v>402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135</v>
      </c>
      <c r="AU191" s="19" t="s">
        <v>21</v>
      </c>
    </row>
    <row r="192" s="2" customFormat="1">
      <c r="A192" s="40"/>
      <c r="B192" s="41"/>
      <c r="C192" s="42"/>
      <c r="D192" s="224" t="s">
        <v>137</v>
      </c>
      <c r="E192" s="42"/>
      <c r="F192" s="225" t="s">
        <v>403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21</v>
      </c>
    </row>
    <row r="193" s="13" customFormat="1">
      <c r="A193" s="13"/>
      <c r="B193" s="226"/>
      <c r="C193" s="227"/>
      <c r="D193" s="219" t="s">
        <v>169</v>
      </c>
      <c r="E193" s="228" t="s">
        <v>31</v>
      </c>
      <c r="F193" s="229" t="s">
        <v>404</v>
      </c>
      <c r="G193" s="227"/>
      <c r="H193" s="230">
        <v>48.334000000000003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169</v>
      </c>
      <c r="AU193" s="236" t="s">
        <v>21</v>
      </c>
      <c r="AV193" s="13" t="s">
        <v>21</v>
      </c>
      <c r="AW193" s="13" t="s">
        <v>37</v>
      </c>
      <c r="AX193" s="13" t="s">
        <v>76</v>
      </c>
      <c r="AY193" s="236" t="s">
        <v>126</v>
      </c>
    </row>
    <row r="194" s="13" customFormat="1">
      <c r="A194" s="13"/>
      <c r="B194" s="226"/>
      <c r="C194" s="227"/>
      <c r="D194" s="219" t="s">
        <v>169</v>
      </c>
      <c r="E194" s="228" t="s">
        <v>31</v>
      </c>
      <c r="F194" s="229" t="s">
        <v>405</v>
      </c>
      <c r="G194" s="227"/>
      <c r="H194" s="230">
        <v>18.788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169</v>
      </c>
      <c r="AU194" s="236" t="s">
        <v>21</v>
      </c>
      <c r="AV194" s="13" t="s">
        <v>21</v>
      </c>
      <c r="AW194" s="13" t="s">
        <v>37</v>
      </c>
      <c r="AX194" s="13" t="s">
        <v>76</v>
      </c>
      <c r="AY194" s="236" t="s">
        <v>126</v>
      </c>
    </row>
    <row r="195" s="15" customFormat="1">
      <c r="A195" s="15"/>
      <c r="B195" s="252"/>
      <c r="C195" s="253"/>
      <c r="D195" s="219" t="s">
        <v>169</v>
      </c>
      <c r="E195" s="254" t="s">
        <v>31</v>
      </c>
      <c r="F195" s="255" t="s">
        <v>357</v>
      </c>
      <c r="G195" s="253"/>
      <c r="H195" s="256">
        <v>67.122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169</v>
      </c>
      <c r="AU195" s="262" t="s">
        <v>21</v>
      </c>
      <c r="AV195" s="15" t="s">
        <v>145</v>
      </c>
      <c r="AW195" s="15" t="s">
        <v>37</v>
      </c>
      <c r="AX195" s="15" t="s">
        <v>76</v>
      </c>
      <c r="AY195" s="262" t="s">
        <v>126</v>
      </c>
    </row>
    <row r="196" s="13" customFormat="1">
      <c r="A196" s="13"/>
      <c r="B196" s="226"/>
      <c r="C196" s="227"/>
      <c r="D196" s="219" t="s">
        <v>169</v>
      </c>
      <c r="E196" s="228" t="s">
        <v>31</v>
      </c>
      <c r="F196" s="229" t="s">
        <v>406</v>
      </c>
      <c r="G196" s="227"/>
      <c r="H196" s="230">
        <v>33.561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169</v>
      </c>
      <c r="AU196" s="236" t="s">
        <v>21</v>
      </c>
      <c r="AV196" s="13" t="s">
        <v>21</v>
      </c>
      <c r="AW196" s="13" t="s">
        <v>37</v>
      </c>
      <c r="AX196" s="13" t="s">
        <v>76</v>
      </c>
      <c r="AY196" s="236" t="s">
        <v>126</v>
      </c>
    </row>
    <row r="197" s="15" customFormat="1">
      <c r="A197" s="15"/>
      <c r="B197" s="252"/>
      <c r="C197" s="253"/>
      <c r="D197" s="219" t="s">
        <v>169</v>
      </c>
      <c r="E197" s="254" t="s">
        <v>31</v>
      </c>
      <c r="F197" s="255" t="s">
        <v>357</v>
      </c>
      <c r="G197" s="253"/>
      <c r="H197" s="256">
        <v>33.561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2" t="s">
        <v>169</v>
      </c>
      <c r="AU197" s="262" t="s">
        <v>21</v>
      </c>
      <c r="AV197" s="15" t="s">
        <v>145</v>
      </c>
      <c r="AW197" s="15" t="s">
        <v>37</v>
      </c>
      <c r="AX197" s="15" t="s">
        <v>84</v>
      </c>
      <c r="AY197" s="262" t="s">
        <v>126</v>
      </c>
    </row>
    <row r="198" s="2" customFormat="1" ht="24.15" customHeight="1">
      <c r="A198" s="40"/>
      <c r="B198" s="41"/>
      <c r="C198" s="206" t="s">
        <v>407</v>
      </c>
      <c r="D198" s="206" t="s">
        <v>128</v>
      </c>
      <c r="E198" s="207" t="s">
        <v>408</v>
      </c>
      <c r="F198" s="208" t="s">
        <v>409</v>
      </c>
      <c r="G198" s="209" t="s">
        <v>154</v>
      </c>
      <c r="H198" s="210">
        <v>234.92699999999999</v>
      </c>
      <c r="I198" s="211"/>
      <c r="J198" s="212">
        <f>ROUND(I198*H198,2)</f>
        <v>0</v>
      </c>
      <c r="K198" s="208" t="s">
        <v>132</v>
      </c>
      <c r="L198" s="46"/>
      <c r="M198" s="213" t="s">
        <v>31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133</v>
      </c>
      <c r="AT198" s="217" t="s">
        <v>128</v>
      </c>
      <c r="AU198" s="217" t="s">
        <v>21</v>
      </c>
      <c r="AY198" s="19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133</v>
      </c>
      <c r="BM198" s="217" t="s">
        <v>410</v>
      </c>
    </row>
    <row r="199" s="2" customFormat="1">
      <c r="A199" s="40"/>
      <c r="B199" s="41"/>
      <c r="C199" s="42"/>
      <c r="D199" s="219" t="s">
        <v>135</v>
      </c>
      <c r="E199" s="42"/>
      <c r="F199" s="220" t="s">
        <v>411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135</v>
      </c>
      <c r="AU199" s="19" t="s">
        <v>21</v>
      </c>
    </row>
    <row r="200" s="2" customFormat="1">
      <c r="A200" s="40"/>
      <c r="B200" s="41"/>
      <c r="C200" s="42"/>
      <c r="D200" s="224" t="s">
        <v>137</v>
      </c>
      <c r="E200" s="42"/>
      <c r="F200" s="225" t="s">
        <v>412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21</v>
      </c>
    </row>
    <row r="201" s="13" customFormat="1">
      <c r="A201" s="13"/>
      <c r="B201" s="226"/>
      <c r="C201" s="227"/>
      <c r="D201" s="219" t="s">
        <v>169</v>
      </c>
      <c r="E201" s="228" t="s">
        <v>31</v>
      </c>
      <c r="F201" s="229" t="s">
        <v>413</v>
      </c>
      <c r="G201" s="227"/>
      <c r="H201" s="230">
        <v>234.92699999999999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169</v>
      </c>
      <c r="AU201" s="236" t="s">
        <v>21</v>
      </c>
      <c r="AV201" s="13" t="s">
        <v>21</v>
      </c>
      <c r="AW201" s="13" t="s">
        <v>37</v>
      </c>
      <c r="AX201" s="13" t="s">
        <v>76</v>
      </c>
      <c r="AY201" s="236" t="s">
        <v>126</v>
      </c>
    </row>
    <row r="202" s="14" customFormat="1">
      <c r="A202" s="14"/>
      <c r="B202" s="237"/>
      <c r="C202" s="238"/>
      <c r="D202" s="219" t="s">
        <v>169</v>
      </c>
      <c r="E202" s="239" t="s">
        <v>31</v>
      </c>
      <c r="F202" s="240" t="s">
        <v>171</v>
      </c>
      <c r="G202" s="238"/>
      <c r="H202" s="241">
        <v>234.92699999999999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169</v>
      </c>
      <c r="AU202" s="247" t="s">
        <v>21</v>
      </c>
      <c r="AV202" s="14" t="s">
        <v>133</v>
      </c>
      <c r="AW202" s="14" t="s">
        <v>37</v>
      </c>
      <c r="AX202" s="14" t="s">
        <v>84</v>
      </c>
      <c r="AY202" s="247" t="s">
        <v>126</v>
      </c>
    </row>
    <row r="203" s="2" customFormat="1" ht="21.75" customHeight="1">
      <c r="A203" s="40"/>
      <c r="B203" s="41"/>
      <c r="C203" s="206" t="s">
        <v>414</v>
      </c>
      <c r="D203" s="206" t="s">
        <v>128</v>
      </c>
      <c r="E203" s="207" t="s">
        <v>415</v>
      </c>
      <c r="F203" s="208" t="s">
        <v>416</v>
      </c>
      <c r="G203" s="209" t="s">
        <v>154</v>
      </c>
      <c r="H203" s="210">
        <v>33.561</v>
      </c>
      <c r="I203" s="211"/>
      <c r="J203" s="212">
        <f>ROUND(I203*H203,2)</f>
        <v>0</v>
      </c>
      <c r="K203" s="208" t="s">
        <v>132</v>
      </c>
      <c r="L203" s="46"/>
      <c r="M203" s="213" t="s">
        <v>31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133</v>
      </c>
      <c r="AT203" s="217" t="s">
        <v>128</v>
      </c>
      <c r="AU203" s="217" t="s">
        <v>21</v>
      </c>
      <c r="AY203" s="19" t="s">
        <v>126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133</v>
      </c>
      <c r="BM203" s="217" t="s">
        <v>417</v>
      </c>
    </row>
    <row r="204" s="2" customFormat="1">
      <c r="A204" s="40"/>
      <c r="B204" s="41"/>
      <c r="C204" s="42"/>
      <c r="D204" s="219" t="s">
        <v>135</v>
      </c>
      <c r="E204" s="42"/>
      <c r="F204" s="220" t="s">
        <v>418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135</v>
      </c>
      <c r="AU204" s="19" t="s">
        <v>21</v>
      </c>
    </row>
    <row r="205" s="2" customFormat="1">
      <c r="A205" s="40"/>
      <c r="B205" s="41"/>
      <c r="C205" s="42"/>
      <c r="D205" s="224" t="s">
        <v>137</v>
      </c>
      <c r="E205" s="42"/>
      <c r="F205" s="225" t="s">
        <v>419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137</v>
      </c>
      <c r="AU205" s="19" t="s">
        <v>21</v>
      </c>
    </row>
    <row r="206" s="13" customFormat="1">
      <c r="A206" s="13"/>
      <c r="B206" s="226"/>
      <c r="C206" s="227"/>
      <c r="D206" s="219" t="s">
        <v>169</v>
      </c>
      <c r="E206" s="228" t="s">
        <v>31</v>
      </c>
      <c r="F206" s="229" t="s">
        <v>420</v>
      </c>
      <c r="G206" s="227"/>
      <c r="H206" s="230">
        <v>33.561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169</v>
      </c>
      <c r="AU206" s="236" t="s">
        <v>21</v>
      </c>
      <c r="AV206" s="13" t="s">
        <v>21</v>
      </c>
      <c r="AW206" s="13" t="s">
        <v>37</v>
      </c>
      <c r="AX206" s="13" t="s">
        <v>76</v>
      </c>
      <c r="AY206" s="236" t="s">
        <v>126</v>
      </c>
    </row>
    <row r="207" s="14" customFormat="1">
      <c r="A207" s="14"/>
      <c r="B207" s="237"/>
      <c r="C207" s="238"/>
      <c r="D207" s="219" t="s">
        <v>169</v>
      </c>
      <c r="E207" s="239" t="s">
        <v>31</v>
      </c>
      <c r="F207" s="240" t="s">
        <v>171</v>
      </c>
      <c r="G207" s="238"/>
      <c r="H207" s="241">
        <v>33.561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169</v>
      </c>
      <c r="AU207" s="247" t="s">
        <v>21</v>
      </c>
      <c r="AV207" s="14" t="s">
        <v>133</v>
      </c>
      <c r="AW207" s="14" t="s">
        <v>37</v>
      </c>
      <c r="AX207" s="14" t="s">
        <v>84</v>
      </c>
      <c r="AY207" s="247" t="s">
        <v>126</v>
      </c>
    </row>
    <row r="208" s="2" customFormat="1" ht="24.15" customHeight="1">
      <c r="A208" s="40"/>
      <c r="B208" s="41"/>
      <c r="C208" s="206" t="s">
        <v>421</v>
      </c>
      <c r="D208" s="206" t="s">
        <v>128</v>
      </c>
      <c r="E208" s="207" t="s">
        <v>422</v>
      </c>
      <c r="F208" s="208" t="s">
        <v>423</v>
      </c>
      <c r="G208" s="209" t="s">
        <v>154</v>
      </c>
      <c r="H208" s="210">
        <v>234.92699999999999</v>
      </c>
      <c r="I208" s="211"/>
      <c r="J208" s="212">
        <f>ROUND(I208*H208,2)</f>
        <v>0</v>
      </c>
      <c r="K208" s="208" t="s">
        <v>132</v>
      </c>
      <c r="L208" s="46"/>
      <c r="M208" s="213" t="s">
        <v>31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133</v>
      </c>
      <c r="AT208" s="217" t="s">
        <v>128</v>
      </c>
      <c r="AU208" s="217" t="s">
        <v>21</v>
      </c>
      <c r="AY208" s="19" t="s">
        <v>126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84</v>
      </c>
      <c r="BK208" s="218">
        <f>ROUND(I208*H208,2)</f>
        <v>0</v>
      </c>
      <c r="BL208" s="19" t="s">
        <v>133</v>
      </c>
      <c r="BM208" s="217" t="s">
        <v>424</v>
      </c>
    </row>
    <row r="209" s="2" customFormat="1">
      <c r="A209" s="40"/>
      <c r="B209" s="41"/>
      <c r="C209" s="42"/>
      <c r="D209" s="219" t="s">
        <v>135</v>
      </c>
      <c r="E209" s="42"/>
      <c r="F209" s="220" t="s">
        <v>425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135</v>
      </c>
      <c r="AU209" s="19" t="s">
        <v>21</v>
      </c>
    </row>
    <row r="210" s="2" customFormat="1">
      <c r="A210" s="40"/>
      <c r="B210" s="41"/>
      <c r="C210" s="42"/>
      <c r="D210" s="224" t="s">
        <v>137</v>
      </c>
      <c r="E210" s="42"/>
      <c r="F210" s="225" t="s">
        <v>426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21</v>
      </c>
    </row>
    <row r="211" s="13" customFormat="1">
      <c r="A211" s="13"/>
      <c r="B211" s="226"/>
      <c r="C211" s="227"/>
      <c r="D211" s="219" t="s">
        <v>169</v>
      </c>
      <c r="E211" s="228" t="s">
        <v>31</v>
      </c>
      <c r="F211" s="229" t="s">
        <v>427</v>
      </c>
      <c r="G211" s="227"/>
      <c r="H211" s="230">
        <v>234.92699999999999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169</v>
      </c>
      <c r="AU211" s="236" t="s">
        <v>21</v>
      </c>
      <c r="AV211" s="13" t="s">
        <v>21</v>
      </c>
      <c r="AW211" s="13" t="s">
        <v>37</v>
      </c>
      <c r="AX211" s="13" t="s">
        <v>76</v>
      </c>
      <c r="AY211" s="236" t="s">
        <v>126</v>
      </c>
    </row>
    <row r="212" s="14" customFormat="1">
      <c r="A212" s="14"/>
      <c r="B212" s="237"/>
      <c r="C212" s="238"/>
      <c r="D212" s="219" t="s">
        <v>169</v>
      </c>
      <c r="E212" s="239" t="s">
        <v>31</v>
      </c>
      <c r="F212" s="240" t="s">
        <v>171</v>
      </c>
      <c r="G212" s="238"/>
      <c r="H212" s="241">
        <v>234.92699999999999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169</v>
      </c>
      <c r="AU212" s="247" t="s">
        <v>21</v>
      </c>
      <c r="AV212" s="14" t="s">
        <v>133</v>
      </c>
      <c r="AW212" s="14" t="s">
        <v>37</v>
      </c>
      <c r="AX212" s="14" t="s">
        <v>84</v>
      </c>
      <c r="AY212" s="247" t="s">
        <v>126</v>
      </c>
    </row>
    <row r="213" s="2" customFormat="1" ht="16.5" customHeight="1">
      <c r="A213" s="40"/>
      <c r="B213" s="41"/>
      <c r="C213" s="206" t="s">
        <v>428</v>
      </c>
      <c r="D213" s="206" t="s">
        <v>128</v>
      </c>
      <c r="E213" s="207" t="s">
        <v>429</v>
      </c>
      <c r="F213" s="208" t="s">
        <v>430</v>
      </c>
      <c r="G213" s="209" t="s">
        <v>154</v>
      </c>
      <c r="H213" s="210">
        <v>108.71299999999999</v>
      </c>
      <c r="I213" s="211"/>
      <c r="J213" s="212">
        <f>ROUND(I213*H213,2)</f>
        <v>0</v>
      </c>
      <c r="K213" s="208" t="s">
        <v>132</v>
      </c>
      <c r="L213" s="46"/>
      <c r="M213" s="213" t="s">
        <v>31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133</v>
      </c>
      <c r="AT213" s="217" t="s">
        <v>128</v>
      </c>
      <c r="AU213" s="217" t="s">
        <v>21</v>
      </c>
      <c r="AY213" s="19" t="s">
        <v>126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84</v>
      </c>
      <c r="BK213" s="218">
        <f>ROUND(I213*H213,2)</f>
        <v>0</v>
      </c>
      <c r="BL213" s="19" t="s">
        <v>133</v>
      </c>
      <c r="BM213" s="217" t="s">
        <v>431</v>
      </c>
    </row>
    <row r="214" s="2" customFormat="1">
      <c r="A214" s="40"/>
      <c r="B214" s="41"/>
      <c r="C214" s="42"/>
      <c r="D214" s="219" t="s">
        <v>135</v>
      </c>
      <c r="E214" s="42"/>
      <c r="F214" s="220" t="s">
        <v>432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135</v>
      </c>
      <c r="AU214" s="19" t="s">
        <v>21</v>
      </c>
    </row>
    <row r="215" s="2" customFormat="1">
      <c r="A215" s="40"/>
      <c r="B215" s="41"/>
      <c r="C215" s="42"/>
      <c r="D215" s="224" t="s">
        <v>137</v>
      </c>
      <c r="E215" s="42"/>
      <c r="F215" s="225" t="s">
        <v>433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137</v>
      </c>
      <c r="AU215" s="19" t="s">
        <v>21</v>
      </c>
    </row>
    <row r="216" s="13" customFormat="1">
      <c r="A216" s="13"/>
      <c r="B216" s="226"/>
      <c r="C216" s="227"/>
      <c r="D216" s="219" t="s">
        <v>169</v>
      </c>
      <c r="E216" s="228" t="s">
        <v>31</v>
      </c>
      <c r="F216" s="229" t="s">
        <v>434</v>
      </c>
      <c r="G216" s="227"/>
      <c r="H216" s="230">
        <v>33.561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169</v>
      </c>
      <c r="AU216" s="236" t="s">
        <v>21</v>
      </c>
      <c r="AV216" s="13" t="s">
        <v>21</v>
      </c>
      <c r="AW216" s="13" t="s">
        <v>37</v>
      </c>
      <c r="AX216" s="13" t="s">
        <v>76</v>
      </c>
      <c r="AY216" s="236" t="s">
        <v>126</v>
      </c>
    </row>
    <row r="217" s="13" customFormat="1">
      <c r="A217" s="13"/>
      <c r="B217" s="226"/>
      <c r="C217" s="227"/>
      <c r="D217" s="219" t="s">
        <v>169</v>
      </c>
      <c r="E217" s="228" t="s">
        <v>31</v>
      </c>
      <c r="F217" s="229" t="s">
        <v>435</v>
      </c>
      <c r="G217" s="227"/>
      <c r="H217" s="230">
        <v>75.152000000000001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169</v>
      </c>
      <c r="AU217" s="236" t="s">
        <v>21</v>
      </c>
      <c r="AV217" s="13" t="s">
        <v>21</v>
      </c>
      <c r="AW217" s="13" t="s">
        <v>37</v>
      </c>
      <c r="AX217" s="13" t="s">
        <v>76</v>
      </c>
      <c r="AY217" s="236" t="s">
        <v>126</v>
      </c>
    </row>
    <row r="218" s="14" customFormat="1">
      <c r="A218" s="14"/>
      <c r="B218" s="237"/>
      <c r="C218" s="238"/>
      <c r="D218" s="219" t="s">
        <v>169</v>
      </c>
      <c r="E218" s="239" t="s">
        <v>31</v>
      </c>
      <c r="F218" s="240" t="s">
        <v>171</v>
      </c>
      <c r="G218" s="238"/>
      <c r="H218" s="241">
        <v>108.71299999999999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169</v>
      </c>
      <c r="AU218" s="247" t="s">
        <v>21</v>
      </c>
      <c r="AV218" s="14" t="s">
        <v>133</v>
      </c>
      <c r="AW218" s="14" t="s">
        <v>37</v>
      </c>
      <c r="AX218" s="14" t="s">
        <v>84</v>
      </c>
      <c r="AY218" s="247" t="s">
        <v>126</v>
      </c>
    </row>
    <row r="219" s="2" customFormat="1" ht="16.5" customHeight="1">
      <c r="A219" s="40"/>
      <c r="B219" s="41"/>
      <c r="C219" s="206" t="s">
        <v>436</v>
      </c>
      <c r="D219" s="206" t="s">
        <v>128</v>
      </c>
      <c r="E219" s="207" t="s">
        <v>437</v>
      </c>
      <c r="F219" s="208" t="s">
        <v>438</v>
      </c>
      <c r="G219" s="209" t="s">
        <v>154</v>
      </c>
      <c r="H219" s="210">
        <v>108.71299999999999</v>
      </c>
      <c r="I219" s="211"/>
      <c r="J219" s="212">
        <f>ROUND(I219*H219,2)</f>
        <v>0</v>
      </c>
      <c r="K219" s="208" t="s">
        <v>132</v>
      </c>
      <c r="L219" s="46"/>
      <c r="M219" s="213" t="s">
        <v>31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133</v>
      </c>
      <c r="AT219" s="217" t="s">
        <v>128</v>
      </c>
      <c r="AU219" s="217" t="s">
        <v>21</v>
      </c>
      <c r="AY219" s="19" t="s">
        <v>126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133</v>
      </c>
      <c r="BM219" s="217" t="s">
        <v>439</v>
      </c>
    </row>
    <row r="220" s="2" customFormat="1">
      <c r="A220" s="40"/>
      <c r="B220" s="41"/>
      <c r="C220" s="42"/>
      <c r="D220" s="219" t="s">
        <v>135</v>
      </c>
      <c r="E220" s="42"/>
      <c r="F220" s="220" t="s">
        <v>440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135</v>
      </c>
      <c r="AU220" s="19" t="s">
        <v>21</v>
      </c>
    </row>
    <row r="221" s="2" customFormat="1">
      <c r="A221" s="40"/>
      <c r="B221" s="41"/>
      <c r="C221" s="42"/>
      <c r="D221" s="224" t="s">
        <v>137</v>
      </c>
      <c r="E221" s="42"/>
      <c r="F221" s="225" t="s">
        <v>441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137</v>
      </c>
      <c r="AU221" s="19" t="s">
        <v>21</v>
      </c>
    </row>
    <row r="222" s="2" customFormat="1" ht="16.5" customHeight="1">
      <c r="A222" s="40"/>
      <c r="B222" s="41"/>
      <c r="C222" s="206" t="s">
        <v>442</v>
      </c>
      <c r="D222" s="206" t="s">
        <v>128</v>
      </c>
      <c r="E222" s="207" t="s">
        <v>443</v>
      </c>
      <c r="F222" s="208" t="s">
        <v>444</v>
      </c>
      <c r="G222" s="209" t="s">
        <v>217</v>
      </c>
      <c r="H222" s="210">
        <v>134.244</v>
      </c>
      <c r="I222" s="211"/>
      <c r="J222" s="212">
        <f>ROUND(I222*H222,2)</f>
        <v>0</v>
      </c>
      <c r="K222" s="208" t="s">
        <v>132</v>
      </c>
      <c r="L222" s="46"/>
      <c r="M222" s="213" t="s">
        <v>31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133</v>
      </c>
      <c r="AT222" s="217" t="s">
        <v>128</v>
      </c>
      <c r="AU222" s="217" t="s">
        <v>21</v>
      </c>
      <c r="AY222" s="19" t="s">
        <v>126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133</v>
      </c>
      <c r="BM222" s="217" t="s">
        <v>445</v>
      </c>
    </row>
    <row r="223" s="2" customFormat="1">
      <c r="A223" s="40"/>
      <c r="B223" s="41"/>
      <c r="C223" s="42"/>
      <c r="D223" s="219" t="s">
        <v>135</v>
      </c>
      <c r="E223" s="42"/>
      <c r="F223" s="220" t="s">
        <v>446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135</v>
      </c>
      <c r="AU223" s="19" t="s">
        <v>21</v>
      </c>
    </row>
    <row r="224" s="2" customFormat="1">
      <c r="A224" s="40"/>
      <c r="B224" s="41"/>
      <c r="C224" s="42"/>
      <c r="D224" s="224" t="s">
        <v>137</v>
      </c>
      <c r="E224" s="42"/>
      <c r="F224" s="225" t="s">
        <v>447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21</v>
      </c>
    </row>
    <row r="225" s="13" customFormat="1">
      <c r="A225" s="13"/>
      <c r="B225" s="226"/>
      <c r="C225" s="227"/>
      <c r="D225" s="219" t="s">
        <v>169</v>
      </c>
      <c r="E225" s="228" t="s">
        <v>31</v>
      </c>
      <c r="F225" s="229" t="s">
        <v>448</v>
      </c>
      <c r="G225" s="227"/>
      <c r="H225" s="230">
        <v>134.244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169</v>
      </c>
      <c r="AU225" s="236" t="s">
        <v>21</v>
      </c>
      <c r="AV225" s="13" t="s">
        <v>21</v>
      </c>
      <c r="AW225" s="13" t="s">
        <v>37</v>
      </c>
      <c r="AX225" s="13" t="s">
        <v>76</v>
      </c>
      <c r="AY225" s="236" t="s">
        <v>126</v>
      </c>
    </row>
    <row r="226" s="14" customFormat="1">
      <c r="A226" s="14"/>
      <c r="B226" s="237"/>
      <c r="C226" s="238"/>
      <c r="D226" s="219" t="s">
        <v>169</v>
      </c>
      <c r="E226" s="239" t="s">
        <v>31</v>
      </c>
      <c r="F226" s="240" t="s">
        <v>171</v>
      </c>
      <c r="G226" s="238"/>
      <c r="H226" s="241">
        <v>134.244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169</v>
      </c>
      <c r="AU226" s="247" t="s">
        <v>21</v>
      </c>
      <c r="AV226" s="14" t="s">
        <v>133</v>
      </c>
      <c r="AW226" s="14" t="s">
        <v>37</v>
      </c>
      <c r="AX226" s="14" t="s">
        <v>84</v>
      </c>
      <c r="AY226" s="247" t="s">
        <v>126</v>
      </c>
    </row>
    <row r="227" s="2" customFormat="1" ht="16.5" customHeight="1">
      <c r="A227" s="40"/>
      <c r="B227" s="41"/>
      <c r="C227" s="206" t="s">
        <v>449</v>
      </c>
      <c r="D227" s="206" t="s">
        <v>128</v>
      </c>
      <c r="E227" s="207" t="s">
        <v>450</v>
      </c>
      <c r="F227" s="208" t="s">
        <v>451</v>
      </c>
      <c r="G227" s="209" t="s">
        <v>154</v>
      </c>
      <c r="H227" s="210">
        <v>67.122</v>
      </c>
      <c r="I227" s="211"/>
      <c r="J227" s="212">
        <f>ROUND(I227*H227,2)</f>
        <v>0</v>
      </c>
      <c r="K227" s="208" t="s">
        <v>132</v>
      </c>
      <c r="L227" s="46"/>
      <c r="M227" s="213" t="s">
        <v>31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133</v>
      </c>
      <c r="AT227" s="217" t="s">
        <v>128</v>
      </c>
      <c r="AU227" s="217" t="s">
        <v>21</v>
      </c>
      <c r="AY227" s="19" t="s">
        <v>126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133</v>
      </c>
      <c r="BM227" s="217" t="s">
        <v>452</v>
      </c>
    </row>
    <row r="228" s="2" customFormat="1">
      <c r="A228" s="40"/>
      <c r="B228" s="41"/>
      <c r="C228" s="42"/>
      <c r="D228" s="219" t="s">
        <v>135</v>
      </c>
      <c r="E228" s="42"/>
      <c r="F228" s="220" t="s">
        <v>453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135</v>
      </c>
      <c r="AU228" s="19" t="s">
        <v>21</v>
      </c>
    </row>
    <row r="229" s="2" customFormat="1">
      <c r="A229" s="40"/>
      <c r="B229" s="41"/>
      <c r="C229" s="42"/>
      <c r="D229" s="224" t="s">
        <v>137</v>
      </c>
      <c r="E229" s="42"/>
      <c r="F229" s="225" t="s">
        <v>454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137</v>
      </c>
      <c r="AU229" s="19" t="s">
        <v>21</v>
      </c>
    </row>
    <row r="230" s="13" customFormat="1">
      <c r="A230" s="13"/>
      <c r="B230" s="226"/>
      <c r="C230" s="227"/>
      <c r="D230" s="219" t="s">
        <v>169</v>
      </c>
      <c r="E230" s="228" t="s">
        <v>31</v>
      </c>
      <c r="F230" s="229" t="s">
        <v>455</v>
      </c>
      <c r="G230" s="227"/>
      <c r="H230" s="230">
        <v>67.122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169</v>
      </c>
      <c r="AU230" s="236" t="s">
        <v>21</v>
      </c>
      <c r="AV230" s="13" t="s">
        <v>21</v>
      </c>
      <c r="AW230" s="13" t="s">
        <v>37</v>
      </c>
      <c r="AX230" s="13" t="s">
        <v>76</v>
      </c>
      <c r="AY230" s="236" t="s">
        <v>126</v>
      </c>
    </row>
    <row r="231" s="14" customFormat="1">
      <c r="A231" s="14"/>
      <c r="B231" s="237"/>
      <c r="C231" s="238"/>
      <c r="D231" s="219" t="s">
        <v>169</v>
      </c>
      <c r="E231" s="239" t="s">
        <v>31</v>
      </c>
      <c r="F231" s="240" t="s">
        <v>171</v>
      </c>
      <c r="G231" s="238"/>
      <c r="H231" s="241">
        <v>67.122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169</v>
      </c>
      <c r="AU231" s="247" t="s">
        <v>21</v>
      </c>
      <c r="AV231" s="14" t="s">
        <v>133</v>
      </c>
      <c r="AW231" s="14" t="s">
        <v>37</v>
      </c>
      <c r="AX231" s="14" t="s">
        <v>84</v>
      </c>
      <c r="AY231" s="247" t="s">
        <v>126</v>
      </c>
    </row>
    <row r="232" s="2" customFormat="1" ht="16.5" customHeight="1">
      <c r="A232" s="40"/>
      <c r="B232" s="41"/>
      <c r="C232" s="206" t="s">
        <v>456</v>
      </c>
      <c r="D232" s="206" t="s">
        <v>128</v>
      </c>
      <c r="E232" s="207" t="s">
        <v>457</v>
      </c>
      <c r="F232" s="208" t="s">
        <v>458</v>
      </c>
      <c r="G232" s="209" t="s">
        <v>154</v>
      </c>
      <c r="H232" s="210">
        <v>93.939999999999998</v>
      </c>
      <c r="I232" s="211"/>
      <c r="J232" s="212">
        <f>ROUND(I232*H232,2)</f>
        <v>0</v>
      </c>
      <c r="K232" s="208" t="s">
        <v>132</v>
      </c>
      <c r="L232" s="46"/>
      <c r="M232" s="213" t="s">
        <v>31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133</v>
      </c>
      <c r="AT232" s="217" t="s">
        <v>128</v>
      </c>
      <c r="AU232" s="217" t="s">
        <v>21</v>
      </c>
      <c r="AY232" s="19" t="s">
        <v>126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133</v>
      </c>
      <c r="BM232" s="217" t="s">
        <v>459</v>
      </c>
    </row>
    <row r="233" s="2" customFormat="1">
      <c r="A233" s="40"/>
      <c r="B233" s="41"/>
      <c r="C233" s="42"/>
      <c r="D233" s="219" t="s">
        <v>135</v>
      </c>
      <c r="E233" s="42"/>
      <c r="F233" s="220" t="s">
        <v>460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135</v>
      </c>
      <c r="AU233" s="19" t="s">
        <v>21</v>
      </c>
    </row>
    <row r="234" s="2" customFormat="1">
      <c r="A234" s="40"/>
      <c r="B234" s="41"/>
      <c r="C234" s="42"/>
      <c r="D234" s="224" t="s">
        <v>137</v>
      </c>
      <c r="E234" s="42"/>
      <c r="F234" s="225" t="s">
        <v>461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137</v>
      </c>
      <c r="AU234" s="19" t="s">
        <v>21</v>
      </c>
    </row>
    <row r="235" s="16" customFormat="1">
      <c r="A235" s="16"/>
      <c r="B235" s="263"/>
      <c r="C235" s="264"/>
      <c r="D235" s="219" t="s">
        <v>169</v>
      </c>
      <c r="E235" s="265" t="s">
        <v>31</v>
      </c>
      <c r="F235" s="266" t="s">
        <v>462</v>
      </c>
      <c r="G235" s="264"/>
      <c r="H235" s="265" t="s">
        <v>31</v>
      </c>
      <c r="I235" s="267"/>
      <c r="J235" s="264"/>
      <c r="K235" s="264"/>
      <c r="L235" s="268"/>
      <c r="M235" s="269"/>
      <c r="N235" s="270"/>
      <c r="O235" s="270"/>
      <c r="P235" s="270"/>
      <c r="Q235" s="270"/>
      <c r="R235" s="270"/>
      <c r="S235" s="270"/>
      <c r="T235" s="271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2" t="s">
        <v>169</v>
      </c>
      <c r="AU235" s="272" t="s">
        <v>21</v>
      </c>
      <c r="AV235" s="16" t="s">
        <v>84</v>
      </c>
      <c r="AW235" s="16" t="s">
        <v>37</v>
      </c>
      <c r="AX235" s="16" t="s">
        <v>76</v>
      </c>
      <c r="AY235" s="272" t="s">
        <v>126</v>
      </c>
    </row>
    <row r="236" s="13" customFormat="1">
      <c r="A236" s="13"/>
      <c r="B236" s="226"/>
      <c r="C236" s="227"/>
      <c r="D236" s="219" t="s">
        <v>169</v>
      </c>
      <c r="E236" s="228" t="s">
        <v>31</v>
      </c>
      <c r="F236" s="229" t="s">
        <v>463</v>
      </c>
      <c r="G236" s="227"/>
      <c r="H236" s="230">
        <v>93.939999999999998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169</v>
      </c>
      <c r="AU236" s="236" t="s">
        <v>21</v>
      </c>
      <c r="AV236" s="13" t="s">
        <v>21</v>
      </c>
      <c r="AW236" s="13" t="s">
        <v>37</v>
      </c>
      <c r="AX236" s="13" t="s">
        <v>76</v>
      </c>
      <c r="AY236" s="236" t="s">
        <v>126</v>
      </c>
    </row>
    <row r="237" s="14" customFormat="1">
      <c r="A237" s="14"/>
      <c r="B237" s="237"/>
      <c r="C237" s="238"/>
      <c r="D237" s="219" t="s">
        <v>169</v>
      </c>
      <c r="E237" s="239" t="s">
        <v>31</v>
      </c>
      <c r="F237" s="240" t="s">
        <v>171</v>
      </c>
      <c r="G237" s="238"/>
      <c r="H237" s="241">
        <v>93.939999999999998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169</v>
      </c>
      <c r="AU237" s="247" t="s">
        <v>21</v>
      </c>
      <c r="AV237" s="14" t="s">
        <v>133</v>
      </c>
      <c r="AW237" s="14" t="s">
        <v>37</v>
      </c>
      <c r="AX237" s="14" t="s">
        <v>84</v>
      </c>
      <c r="AY237" s="247" t="s">
        <v>126</v>
      </c>
    </row>
    <row r="238" s="2" customFormat="1" ht="16.5" customHeight="1">
      <c r="A238" s="40"/>
      <c r="B238" s="41"/>
      <c r="C238" s="273" t="s">
        <v>464</v>
      </c>
      <c r="D238" s="273" t="s">
        <v>465</v>
      </c>
      <c r="E238" s="274" t="s">
        <v>466</v>
      </c>
      <c r="F238" s="275" t="s">
        <v>467</v>
      </c>
      <c r="G238" s="276" t="s">
        <v>217</v>
      </c>
      <c r="H238" s="277">
        <v>37.576000000000001</v>
      </c>
      <c r="I238" s="278"/>
      <c r="J238" s="279">
        <f>ROUND(I238*H238,2)</f>
        <v>0</v>
      </c>
      <c r="K238" s="275" t="s">
        <v>132</v>
      </c>
      <c r="L238" s="280"/>
      <c r="M238" s="281" t="s">
        <v>31</v>
      </c>
      <c r="N238" s="282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180</v>
      </c>
      <c r="AT238" s="217" t="s">
        <v>465</v>
      </c>
      <c r="AU238" s="217" t="s">
        <v>21</v>
      </c>
      <c r="AY238" s="19" t="s">
        <v>126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133</v>
      </c>
      <c r="BM238" s="217" t="s">
        <v>468</v>
      </c>
    </row>
    <row r="239" s="2" customFormat="1">
      <c r="A239" s="40"/>
      <c r="B239" s="41"/>
      <c r="C239" s="42"/>
      <c r="D239" s="219" t="s">
        <v>135</v>
      </c>
      <c r="E239" s="42"/>
      <c r="F239" s="220" t="s">
        <v>467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135</v>
      </c>
      <c r="AU239" s="19" t="s">
        <v>21</v>
      </c>
    </row>
    <row r="240" s="2" customFormat="1">
      <c r="A240" s="40"/>
      <c r="B240" s="41"/>
      <c r="C240" s="42"/>
      <c r="D240" s="224" t="s">
        <v>137</v>
      </c>
      <c r="E240" s="42"/>
      <c r="F240" s="225" t="s">
        <v>469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21</v>
      </c>
    </row>
    <row r="241" s="13" customFormat="1">
      <c r="A241" s="13"/>
      <c r="B241" s="226"/>
      <c r="C241" s="227"/>
      <c r="D241" s="219" t="s">
        <v>169</v>
      </c>
      <c r="E241" s="228" t="s">
        <v>31</v>
      </c>
      <c r="F241" s="229" t="s">
        <v>470</v>
      </c>
      <c r="G241" s="227"/>
      <c r="H241" s="230">
        <v>37.576000000000001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169</v>
      </c>
      <c r="AU241" s="236" t="s">
        <v>21</v>
      </c>
      <c r="AV241" s="13" t="s">
        <v>21</v>
      </c>
      <c r="AW241" s="13" t="s">
        <v>37</v>
      </c>
      <c r="AX241" s="13" t="s">
        <v>76</v>
      </c>
      <c r="AY241" s="236" t="s">
        <v>126</v>
      </c>
    </row>
    <row r="242" s="14" customFormat="1">
      <c r="A242" s="14"/>
      <c r="B242" s="237"/>
      <c r="C242" s="238"/>
      <c r="D242" s="219" t="s">
        <v>169</v>
      </c>
      <c r="E242" s="239" t="s">
        <v>31</v>
      </c>
      <c r="F242" s="240" t="s">
        <v>171</v>
      </c>
      <c r="G242" s="238"/>
      <c r="H242" s="241">
        <v>37.576000000000001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169</v>
      </c>
      <c r="AU242" s="247" t="s">
        <v>21</v>
      </c>
      <c r="AV242" s="14" t="s">
        <v>133</v>
      </c>
      <c r="AW242" s="14" t="s">
        <v>37</v>
      </c>
      <c r="AX242" s="14" t="s">
        <v>84</v>
      </c>
      <c r="AY242" s="247" t="s">
        <v>126</v>
      </c>
    </row>
    <row r="243" s="2" customFormat="1" ht="16.5" customHeight="1">
      <c r="A243" s="40"/>
      <c r="B243" s="41"/>
      <c r="C243" s="206" t="s">
        <v>471</v>
      </c>
      <c r="D243" s="206" t="s">
        <v>128</v>
      </c>
      <c r="E243" s="207" t="s">
        <v>472</v>
      </c>
      <c r="F243" s="208" t="s">
        <v>473</v>
      </c>
      <c r="G243" s="209" t="s">
        <v>154</v>
      </c>
      <c r="H243" s="210">
        <v>35.057000000000002</v>
      </c>
      <c r="I243" s="211"/>
      <c r="J243" s="212">
        <f>ROUND(I243*H243,2)</f>
        <v>0</v>
      </c>
      <c r="K243" s="208" t="s">
        <v>132</v>
      </c>
      <c r="L243" s="46"/>
      <c r="M243" s="213" t="s">
        <v>31</v>
      </c>
      <c r="N243" s="214" t="s">
        <v>47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133</v>
      </c>
      <c r="AT243" s="217" t="s">
        <v>128</v>
      </c>
      <c r="AU243" s="217" t="s">
        <v>21</v>
      </c>
      <c r="AY243" s="19" t="s">
        <v>126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84</v>
      </c>
      <c r="BK243" s="218">
        <f>ROUND(I243*H243,2)</f>
        <v>0</v>
      </c>
      <c r="BL243" s="19" t="s">
        <v>133</v>
      </c>
      <c r="BM243" s="217" t="s">
        <v>474</v>
      </c>
    </row>
    <row r="244" s="2" customFormat="1">
      <c r="A244" s="40"/>
      <c r="B244" s="41"/>
      <c r="C244" s="42"/>
      <c r="D244" s="219" t="s">
        <v>135</v>
      </c>
      <c r="E244" s="42"/>
      <c r="F244" s="220" t="s">
        <v>475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135</v>
      </c>
      <c r="AU244" s="19" t="s">
        <v>21</v>
      </c>
    </row>
    <row r="245" s="2" customFormat="1">
      <c r="A245" s="40"/>
      <c r="B245" s="41"/>
      <c r="C245" s="42"/>
      <c r="D245" s="224" t="s">
        <v>137</v>
      </c>
      <c r="E245" s="42"/>
      <c r="F245" s="225" t="s">
        <v>476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137</v>
      </c>
      <c r="AU245" s="19" t="s">
        <v>21</v>
      </c>
    </row>
    <row r="246" s="13" customFormat="1">
      <c r="A246" s="13"/>
      <c r="B246" s="226"/>
      <c r="C246" s="227"/>
      <c r="D246" s="219" t="s">
        <v>169</v>
      </c>
      <c r="E246" s="228" t="s">
        <v>31</v>
      </c>
      <c r="F246" s="229" t="s">
        <v>477</v>
      </c>
      <c r="G246" s="227"/>
      <c r="H246" s="230">
        <v>37.18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169</v>
      </c>
      <c r="AU246" s="236" t="s">
        <v>21</v>
      </c>
      <c r="AV246" s="13" t="s">
        <v>21</v>
      </c>
      <c r="AW246" s="13" t="s">
        <v>37</v>
      </c>
      <c r="AX246" s="13" t="s">
        <v>76</v>
      </c>
      <c r="AY246" s="236" t="s">
        <v>126</v>
      </c>
    </row>
    <row r="247" s="13" customFormat="1">
      <c r="A247" s="13"/>
      <c r="B247" s="226"/>
      <c r="C247" s="227"/>
      <c r="D247" s="219" t="s">
        <v>169</v>
      </c>
      <c r="E247" s="228" t="s">
        <v>31</v>
      </c>
      <c r="F247" s="229" t="s">
        <v>478</v>
      </c>
      <c r="G247" s="227"/>
      <c r="H247" s="230">
        <v>-2.1230000000000002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169</v>
      </c>
      <c r="AU247" s="236" t="s">
        <v>21</v>
      </c>
      <c r="AV247" s="13" t="s">
        <v>21</v>
      </c>
      <c r="AW247" s="13" t="s">
        <v>37</v>
      </c>
      <c r="AX247" s="13" t="s">
        <v>76</v>
      </c>
      <c r="AY247" s="236" t="s">
        <v>126</v>
      </c>
    </row>
    <row r="248" s="14" customFormat="1">
      <c r="A248" s="14"/>
      <c r="B248" s="237"/>
      <c r="C248" s="238"/>
      <c r="D248" s="219" t="s">
        <v>169</v>
      </c>
      <c r="E248" s="239" t="s">
        <v>31</v>
      </c>
      <c r="F248" s="240" t="s">
        <v>171</v>
      </c>
      <c r="G248" s="238"/>
      <c r="H248" s="241">
        <v>35.057000000000002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169</v>
      </c>
      <c r="AU248" s="247" t="s">
        <v>21</v>
      </c>
      <c r="AV248" s="14" t="s">
        <v>133</v>
      </c>
      <c r="AW248" s="14" t="s">
        <v>37</v>
      </c>
      <c r="AX248" s="14" t="s">
        <v>84</v>
      </c>
      <c r="AY248" s="247" t="s">
        <v>126</v>
      </c>
    </row>
    <row r="249" s="2" customFormat="1" ht="16.5" customHeight="1">
      <c r="A249" s="40"/>
      <c r="B249" s="41"/>
      <c r="C249" s="273" t="s">
        <v>479</v>
      </c>
      <c r="D249" s="273" t="s">
        <v>465</v>
      </c>
      <c r="E249" s="274" t="s">
        <v>480</v>
      </c>
      <c r="F249" s="275" t="s">
        <v>481</v>
      </c>
      <c r="G249" s="276" t="s">
        <v>217</v>
      </c>
      <c r="H249" s="277">
        <v>70.114000000000004</v>
      </c>
      <c r="I249" s="278"/>
      <c r="J249" s="279">
        <f>ROUND(I249*H249,2)</f>
        <v>0</v>
      </c>
      <c r="K249" s="275" t="s">
        <v>132</v>
      </c>
      <c r="L249" s="280"/>
      <c r="M249" s="281" t="s">
        <v>31</v>
      </c>
      <c r="N249" s="282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180</v>
      </c>
      <c r="AT249" s="217" t="s">
        <v>465</v>
      </c>
      <c r="AU249" s="217" t="s">
        <v>21</v>
      </c>
      <c r="AY249" s="19" t="s">
        <v>126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133</v>
      </c>
      <c r="BM249" s="217" t="s">
        <v>482</v>
      </c>
    </row>
    <row r="250" s="2" customFormat="1">
      <c r="A250" s="40"/>
      <c r="B250" s="41"/>
      <c r="C250" s="42"/>
      <c r="D250" s="219" t="s">
        <v>135</v>
      </c>
      <c r="E250" s="42"/>
      <c r="F250" s="220" t="s">
        <v>481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135</v>
      </c>
      <c r="AU250" s="19" t="s">
        <v>21</v>
      </c>
    </row>
    <row r="251" s="2" customFormat="1">
      <c r="A251" s="40"/>
      <c r="B251" s="41"/>
      <c r="C251" s="42"/>
      <c r="D251" s="224" t="s">
        <v>137</v>
      </c>
      <c r="E251" s="42"/>
      <c r="F251" s="225" t="s">
        <v>483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137</v>
      </c>
      <c r="AU251" s="19" t="s">
        <v>21</v>
      </c>
    </row>
    <row r="252" s="13" customFormat="1">
      <c r="A252" s="13"/>
      <c r="B252" s="226"/>
      <c r="C252" s="227"/>
      <c r="D252" s="219" t="s">
        <v>169</v>
      </c>
      <c r="E252" s="228" t="s">
        <v>31</v>
      </c>
      <c r="F252" s="229" t="s">
        <v>484</v>
      </c>
      <c r="G252" s="227"/>
      <c r="H252" s="230">
        <v>70.114000000000004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169</v>
      </c>
      <c r="AU252" s="236" t="s">
        <v>21</v>
      </c>
      <c r="AV252" s="13" t="s">
        <v>21</v>
      </c>
      <c r="AW252" s="13" t="s">
        <v>37</v>
      </c>
      <c r="AX252" s="13" t="s">
        <v>76</v>
      </c>
      <c r="AY252" s="236" t="s">
        <v>126</v>
      </c>
    </row>
    <row r="253" s="14" customFormat="1">
      <c r="A253" s="14"/>
      <c r="B253" s="237"/>
      <c r="C253" s="238"/>
      <c r="D253" s="219" t="s">
        <v>169</v>
      </c>
      <c r="E253" s="239" t="s">
        <v>31</v>
      </c>
      <c r="F253" s="240" t="s">
        <v>171</v>
      </c>
      <c r="G253" s="238"/>
      <c r="H253" s="241">
        <v>70.114000000000004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169</v>
      </c>
      <c r="AU253" s="247" t="s">
        <v>21</v>
      </c>
      <c r="AV253" s="14" t="s">
        <v>133</v>
      </c>
      <c r="AW253" s="14" t="s">
        <v>37</v>
      </c>
      <c r="AX253" s="14" t="s">
        <v>84</v>
      </c>
      <c r="AY253" s="247" t="s">
        <v>126</v>
      </c>
    </row>
    <row r="254" s="2" customFormat="1" ht="21.75" customHeight="1">
      <c r="A254" s="40"/>
      <c r="B254" s="41"/>
      <c r="C254" s="206" t="s">
        <v>485</v>
      </c>
      <c r="D254" s="206" t="s">
        <v>128</v>
      </c>
      <c r="E254" s="207" t="s">
        <v>486</v>
      </c>
      <c r="F254" s="208" t="s">
        <v>487</v>
      </c>
      <c r="G254" s="209" t="s">
        <v>175</v>
      </c>
      <c r="H254" s="210">
        <v>60.899999999999999</v>
      </c>
      <c r="I254" s="211"/>
      <c r="J254" s="212">
        <f>ROUND(I254*H254,2)</f>
        <v>0</v>
      </c>
      <c r="K254" s="208" t="s">
        <v>132</v>
      </c>
      <c r="L254" s="46"/>
      <c r="M254" s="213" t="s">
        <v>31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133</v>
      </c>
      <c r="AT254" s="217" t="s">
        <v>128</v>
      </c>
      <c r="AU254" s="217" t="s">
        <v>21</v>
      </c>
      <c r="AY254" s="19" t="s">
        <v>126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133</v>
      </c>
      <c r="BM254" s="217" t="s">
        <v>488</v>
      </c>
    </row>
    <row r="255" s="2" customFormat="1">
      <c r="A255" s="40"/>
      <c r="B255" s="41"/>
      <c r="C255" s="42"/>
      <c r="D255" s="219" t="s">
        <v>135</v>
      </c>
      <c r="E255" s="42"/>
      <c r="F255" s="220" t="s">
        <v>489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135</v>
      </c>
      <c r="AU255" s="19" t="s">
        <v>21</v>
      </c>
    </row>
    <row r="256" s="2" customFormat="1">
      <c r="A256" s="40"/>
      <c r="B256" s="41"/>
      <c r="C256" s="42"/>
      <c r="D256" s="224" t="s">
        <v>137</v>
      </c>
      <c r="E256" s="42"/>
      <c r="F256" s="225" t="s">
        <v>490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21</v>
      </c>
    </row>
    <row r="257" s="2" customFormat="1" ht="16.5" customHeight="1">
      <c r="A257" s="40"/>
      <c r="B257" s="41"/>
      <c r="C257" s="206" t="s">
        <v>491</v>
      </c>
      <c r="D257" s="206" t="s">
        <v>128</v>
      </c>
      <c r="E257" s="207" t="s">
        <v>492</v>
      </c>
      <c r="F257" s="208" t="s">
        <v>493</v>
      </c>
      <c r="G257" s="209" t="s">
        <v>175</v>
      </c>
      <c r="H257" s="210">
        <v>60.899999999999999</v>
      </c>
      <c r="I257" s="211"/>
      <c r="J257" s="212">
        <f>ROUND(I257*H257,2)</f>
        <v>0</v>
      </c>
      <c r="K257" s="208" t="s">
        <v>132</v>
      </c>
      <c r="L257" s="46"/>
      <c r="M257" s="213" t="s">
        <v>31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133</v>
      </c>
      <c r="AT257" s="217" t="s">
        <v>128</v>
      </c>
      <c r="AU257" s="217" t="s">
        <v>21</v>
      </c>
      <c r="AY257" s="19" t="s">
        <v>126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133</v>
      </c>
      <c r="BM257" s="217" t="s">
        <v>494</v>
      </c>
    </row>
    <row r="258" s="2" customFormat="1">
      <c r="A258" s="40"/>
      <c r="B258" s="41"/>
      <c r="C258" s="42"/>
      <c r="D258" s="219" t="s">
        <v>135</v>
      </c>
      <c r="E258" s="42"/>
      <c r="F258" s="220" t="s">
        <v>495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135</v>
      </c>
      <c r="AU258" s="19" t="s">
        <v>21</v>
      </c>
    </row>
    <row r="259" s="2" customFormat="1">
      <c r="A259" s="40"/>
      <c r="B259" s="41"/>
      <c r="C259" s="42"/>
      <c r="D259" s="224" t="s">
        <v>137</v>
      </c>
      <c r="E259" s="42"/>
      <c r="F259" s="225" t="s">
        <v>496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21</v>
      </c>
    </row>
    <row r="260" s="2" customFormat="1" ht="16.5" customHeight="1">
      <c r="A260" s="40"/>
      <c r="B260" s="41"/>
      <c r="C260" s="273" t="s">
        <v>497</v>
      </c>
      <c r="D260" s="273" t="s">
        <v>465</v>
      </c>
      <c r="E260" s="274" t="s">
        <v>498</v>
      </c>
      <c r="F260" s="275" t="s">
        <v>499</v>
      </c>
      <c r="G260" s="276" t="s">
        <v>500</v>
      </c>
      <c r="H260" s="277">
        <v>1.218</v>
      </c>
      <c r="I260" s="278"/>
      <c r="J260" s="279">
        <f>ROUND(I260*H260,2)</f>
        <v>0</v>
      </c>
      <c r="K260" s="275" t="s">
        <v>132</v>
      </c>
      <c r="L260" s="280"/>
      <c r="M260" s="281" t="s">
        <v>31</v>
      </c>
      <c r="N260" s="282" t="s">
        <v>47</v>
      </c>
      <c r="O260" s="86"/>
      <c r="P260" s="215">
        <f>O260*H260</f>
        <v>0</v>
      </c>
      <c r="Q260" s="215">
        <v>0.001</v>
      </c>
      <c r="R260" s="215">
        <f>Q260*H260</f>
        <v>0.0012179999999999999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180</v>
      </c>
      <c r="AT260" s="217" t="s">
        <v>465</v>
      </c>
      <c r="AU260" s="217" t="s">
        <v>21</v>
      </c>
      <c r="AY260" s="19" t="s">
        <v>126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84</v>
      </c>
      <c r="BK260" s="218">
        <f>ROUND(I260*H260,2)</f>
        <v>0</v>
      </c>
      <c r="BL260" s="19" t="s">
        <v>133</v>
      </c>
      <c r="BM260" s="217" t="s">
        <v>501</v>
      </c>
    </row>
    <row r="261" s="2" customFormat="1">
      <c r="A261" s="40"/>
      <c r="B261" s="41"/>
      <c r="C261" s="42"/>
      <c r="D261" s="219" t="s">
        <v>135</v>
      </c>
      <c r="E261" s="42"/>
      <c r="F261" s="220" t="s">
        <v>499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135</v>
      </c>
      <c r="AU261" s="19" t="s">
        <v>21</v>
      </c>
    </row>
    <row r="262" s="2" customFormat="1">
      <c r="A262" s="40"/>
      <c r="B262" s="41"/>
      <c r="C262" s="42"/>
      <c r="D262" s="224" t="s">
        <v>137</v>
      </c>
      <c r="E262" s="42"/>
      <c r="F262" s="225" t="s">
        <v>502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137</v>
      </c>
      <c r="AU262" s="19" t="s">
        <v>21</v>
      </c>
    </row>
    <row r="263" s="13" customFormat="1">
      <c r="A263" s="13"/>
      <c r="B263" s="226"/>
      <c r="C263" s="227"/>
      <c r="D263" s="219" t="s">
        <v>169</v>
      </c>
      <c r="E263" s="228" t="s">
        <v>31</v>
      </c>
      <c r="F263" s="229" t="s">
        <v>503</v>
      </c>
      <c r="G263" s="227"/>
      <c r="H263" s="230">
        <v>60.899999999999999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169</v>
      </c>
      <c r="AU263" s="236" t="s">
        <v>21</v>
      </c>
      <c r="AV263" s="13" t="s">
        <v>21</v>
      </c>
      <c r="AW263" s="13" t="s">
        <v>37</v>
      </c>
      <c r="AX263" s="13" t="s">
        <v>76</v>
      </c>
      <c r="AY263" s="236" t="s">
        <v>126</v>
      </c>
    </row>
    <row r="264" s="14" customFormat="1">
      <c r="A264" s="14"/>
      <c r="B264" s="237"/>
      <c r="C264" s="238"/>
      <c r="D264" s="219" t="s">
        <v>169</v>
      </c>
      <c r="E264" s="239" t="s">
        <v>31</v>
      </c>
      <c r="F264" s="240" t="s">
        <v>171</v>
      </c>
      <c r="G264" s="238"/>
      <c r="H264" s="241">
        <v>60.899999999999999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169</v>
      </c>
      <c r="AU264" s="247" t="s">
        <v>21</v>
      </c>
      <c r="AV264" s="14" t="s">
        <v>133</v>
      </c>
      <c r="AW264" s="14" t="s">
        <v>37</v>
      </c>
      <c r="AX264" s="14" t="s">
        <v>84</v>
      </c>
      <c r="AY264" s="247" t="s">
        <v>126</v>
      </c>
    </row>
    <row r="265" s="13" customFormat="1">
      <c r="A265" s="13"/>
      <c r="B265" s="226"/>
      <c r="C265" s="227"/>
      <c r="D265" s="219" t="s">
        <v>169</v>
      </c>
      <c r="E265" s="227"/>
      <c r="F265" s="229" t="s">
        <v>504</v>
      </c>
      <c r="G265" s="227"/>
      <c r="H265" s="230">
        <v>1.218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169</v>
      </c>
      <c r="AU265" s="236" t="s">
        <v>21</v>
      </c>
      <c r="AV265" s="13" t="s">
        <v>21</v>
      </c>
      <c r="AW265" s="13" t="s">
        <v>4</v>
      </c>
      <c r="AX265" s="13" t="s">
        <v>84</v>
      </c>
      <c r="AY265" s="236" t="s">
        <v>126</v>
      </c>
    </row>
    <row r="266" s="12" customFormat="1" ht="22.8" customHeight="1">
      <c r="A266" s="12"/>
      <c r="B266" s="190"/>
      <c r="C266" s="191"/>
      <c r="D266" s="192" t="s">
        <v>75</v>
      </c>
      <c r="E266" s="204" t="s">
        <v>21</v>
      </c>
      <c r="F266" s="204" t="s">
        <v>505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SUM(P267:P283)</f>
        <v>0</v>
      </c>
      <c r="Q266" s="198"/>
      <c r="R266" s="199">
        <f>SUM(R267:R283)</f>
        <v>15.12182752</v>
      </c>
      <c r="S266" s="198"/>
      <c r="T266" s="200">
        <f>SUM(T267:T283)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84</v>
      </c>
      <c r="AT266" s="202" t="s">
        <v>75</v>
      </c>
      <c r="AU266" s="202" t="s">
        <v>84</v>
      </c>
      <c r="AY266" s="201" t="s">
        <v>126</v>
      </c>
      <c r="BK266" s="203">
        <f>SUM(BK267:BK283)</f>
        <v>0</v>
      </c>
    </row>
    <row r="267" s="2" customFormat="1" ht="24.15" customHeight="1">
      <c r="A267" s="40"/>
      <c r="B267" s="41"/>
      <c r="C267" s="206" t="s">
        <v>506</v>
      </c>
      <c r="D267" s="206" t="s">
        <v>128</v>
      </c>
      <c r="E267" s="207" t="s">
        <v>507</v>
      </c>
      <c r="F267" s="208" t="s">
        <v>508</v>
      </c>
      <c r="G267" s="209" t="s">
        <v>131</v>
      </c>
      <c r="H267" s="210">
        <v>67.599999999999994</v>
      </c>
      <c r="I267" s="211"/>
      <c r="J267" s="212">
        <f>ROUND(I267*H267,2)</f>
        <v>0</v>
      </c>
      <c r="K267" s="208" t="s">
        <v>132</v>
      </c>
      <c r="L267" s="46"/>
      <c r="M267" s="213" t="s">
        <v>31</v>
      </c>
      <c r="N267" s="214" t="s">
        <v>47</v>
      </c>
      <c r="O267" s="86"/>
      <c r="P267" s="215">
        <f>O267*H267</f>
        <v>0</v>
      </c>
      <c r="Q267" s="215">
        <v>0.20477000000000001</v>
      </c>
      <c r="R267" s="215">
        <f>Q267*H267</f>
        <v>13.842452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133</v>
      </c>
      <c r="AT267" s="217" t="s">
        <v>128</v>
      </c>
      <c r="AU267" s="217" t="s">
        <v>21</v>
      </c>
      <c r="AY267" s="19" t="s">
        <v>126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84</v>
      </c>
      <c r="BK267" s="218">
        <f>ROUND(I267*H267,2)</f>
        <v>0</v>
      </c>
      <c r="BL267" s="19" t="s">
        <v>133</v>
      </c>
      <c r="BM267" s="217" t="s">
        <v>509</v>
      </c>
    </row>
    <row r="268" s="2" customFormat="1">
      <c r="A268" s="40"/>
      <c r="B268" s="41"/>
      <c r="C268" s="42"/>
      <c r="D268" s="219" t="s">
        <v>135</v>
      </c>
      <c r="E268" s="42"/>
      <c r="F268" s="220" t="s">
        <v>510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135</v>
      </c>
      <c r="AU268" s="19" t="s">
        <v>21</v>
      </c>
    </row>
    <row r="269" s="2" customFormat="1">
      <c r="A269" s="40"/>
      <c r="B269" s="41"/>
      <c r="C269" s="42"/>
      <c r="D269" s="224" t="s">
        <v>137</v>
      </c>
      <c r="E269" s="42"/>
      <c r="F269" s="225" t="s">
        <v>511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21</v>
      </c>
    </row>
    <row r="270" s="2" customFormat="1" ht="16.5" customHeight="1">
      <c r="A270" s="40"/>
      <c r="B270" s="41"/>
      <c r="C270" s="206" t="s">
        <v>512</v>
      </c>
      <c r="D270" s="206" t="s">
        <v>128</v>
      </c>
      <c r="E270" s="207" t="s">
        <v>513</v>
      </c>
      <c r="F270" s="208" t="s">
        <v>514</v>
      </c>
      <c r="G270" s="209" t="s">
        <v>175</v>
      </c>
      <c r="H270" s="210">
        <v>94.640000000000001</v>
      </c>
      <c r="I270" s="211"/>
      <c r="J270" s="212">
        <f>ROUND(I270*H270,2)</f>
        <v>0</v>
      </c>
      <c r="K270" s="208" t="s">
        <v>132</v>
      </c>
      <c r="L270" s="46"/>
      <c r="M270" s="213" t="s">
        <v>31</v>
      </c>
      <c r="N270" s="214" t="s">
        <v>47</v>
      </c>
      <c r="O270" s="86"/>
      <c r="P270" s="215">
        <f>O270*H270</f>
        <v>0</v>
      </c>
      <c r="Q270" s="215">
        <v>0.00010000000000000001</v>
      </c>
      <c r="R270" s="215">
        <f>Q270*H270</f>
        <v>0.0094640000000000002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133</v>
      </c>
      <c r="AT270" s="217" t="s">
        <v>128</v>
      </c>
      <c r="AU270" s="217" t="s">
        <v>21</v>
      </c>
      <c r="AY270" s="19" t="s">
        <v>126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84</v>
      </c>
      <c r="BK270" s="218">
        <f>ROUND(I270*H270,2)</f>
        <v>0</v>
      </c>
      <c r="BL270" s="19" t="s">
        <v>133</v>
      </c>
      <c r="BM270" s="217" t="s">
        <v>515</v>
      </c>
    </row>
    <row r="271" s="2" customFormat="1">
      <c r="A271" s="40"/>
      <c r="B271" s="41"/>
      <c r="C271" s="42"/>
      <c r="D271" s="219" t="s">
        <v>135</v>
      </c>
      <c r="E271" s="42"/>
      <c r="F271" s="220" t="s">
        <v>516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135</v>
      </c>
      <c r="AU271" s="19" t="s">
        <v>21</v>
      </c>
    </row>
    <row r="272" s="2" customFormat="1">
      <c r="A272" s="40"/>
      <c r="B272" s="41"/>
      <c r="C272" s="42"/>
      <c r="D272" s="224" t="s">
        <v>137</v>
      </c>
      <c r="E272" s="42"/>
      <c r="F272" s="225" t="s">
        <v>517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137</v>
      </c>
      <c r="AU272" s="19" t="s">
        <v>21</v>
      </c>
    </row>
    <row r="273" s="13" customFormat="1">
      <c r="A273" s="13"/>
      <c r="B273" s="226"/>
      <c r="C273" s="227"/>
      <c r="D273" s="219" t="s">
        <v>169</v>
      </c>
      <c r="E273" s="228" t="s">
        <v>31</v>
      </c>
      <c r="F273" s="229" t="s">
        <v>518</v>
      </c>
      <c r="G273" s="227"/>
      <c r="H273" s="230">
        <v>94.640000000000001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169</v>
      </c>
      <c r="AU273" s="236" t="s">
        <v>21</v>
      </c>
      <c r="AV273" s="13" t="s">
        <v>21</v>
      </c>
      <c r="AW273" s="13" t="s">
        <v>37</v>
      </c>
      <c r="AX273" s="13" t="s">
        <v>76</v>
      </c>
      <c r="AY273" s="236" t="s">
        <v>126</v>
      </c>
    </row>
    <row r="274" s="14" customFormat="1">
      <c r="A274" s="14"/>
      <c r="B274" s="237"/>
      <c r="C274" s="238"/>
      <c r="D274" s="219" t="s">
        <v>169</v>
      </c>
      <c r="E274" s="239" t="s">
        <v>31</v>
      </c>
      <c r="F274" s="240" t="s">
        <v>171</v>
      </c>
      <c r="G274" s="238"/>
      <c r="H274" s="241">
        <v>94.640000000000001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169</v>
      </c>
      <c r="AU274" s="247" t="s">
        <v>21</v>
      </c>
      <c r="AV274" s="14" t="s">
        <v>133</v>
      </c>
      <c r="AW274" s="14" t="s">
        <v>37</v>
      </c>
      <c r="AX274" s="14" t="s">
        <v>84</v>
      </c>
      <c r="AY274" s="247" t="s">
        <v>126</v>
      </c>
    </row>
    <row r="275" s="2" customFormat="1" ht="16.5" customHeight="1">
      <c r="A275" s="40"/>
      <c r="B275" s="41"/>
      <c r="C275" s="273" t="s">
        <v>519</v>
      </c>
      <c r="D275" s="273" t="s">
        <v>465</v>
      </c>
      <c r="E275" s="274" t="s">
        <v>520</v>
      </c>
      <c r="F275" s="275" t="s">
        <v>521</v>
      </c>
      <c r="G275" s="276" t="s">
        <v>175</v>
      </c>
      <c r="H275" s="277">
        <v>112.101</v>
      </c>
      <c r="I275" s="278"/>
      <c r="J275" s="279">
        <f>ROUND(I275*H275,2)</f>
        <v>0</v>
      </c>
      <c r="K275" s="275" t="s">
        <v>132</v>
      </c>
      <c r="L275" s="280"/>
      <c r="M275" s="281" t="s">
        <v>31</v>
      </c>
      <c r="N275" s="282" t="s">
        <v>47</v>
      </c>
      <c r="O275" s="86"/>
      <c r="P275" s="215">
        <f>O275*H275</f>
        <v>0</v>
      </c>
      <c r="Q275" s="215">
        <v>0.00020000000000000001</v>
      </c>
      <c r="R275" s="215">
        <f>Q275*H275</f>
        <v>0.022420200000000001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180</v>
      </c>
      <c r="AT275" s="217" t="s">
        <v>465</v>
      </c>
      <c r="AU275" s="217" t="s">
        <v>21</v>
      </c>
      <c r="AY275" s="19" t="s">
        <v>126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84</v>
      </c>
      <c r="BK275" s="218">
        <f>ROUND(I275*H275,2)</f>
        <v>0</v>
      </c>
      <c r="BL275" s="19" t="s">
        <v>133</v>
      </c>
      <c r="BM275" s="217" t="s">
        <v>522</v>
      </c>
    </row>
    <row r="276" s="2" customFormat="1">
      <c r="A276" s="40"/>
      <c r="B276" s="41"/>
      <c r="C276" s="42"/>
      <c r="D276" s="219" t="s">
        <v>135</v>
      </c>
      <c r="E276" s="42"/>
      <c r="F276" s="220" t="s">
        <v>521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135</v>
      </c>
      <c r="AU276" s="19" t="s">
        <v>21</v>
      </c>
    </row>
    <row r="277" s="2" customFormat="1">
      <c r="A277" s="40"/>
      <c r="B277" s="41"/>
      <c r="C277" s="42"/>
      <c r="D277" s="224" t="s">
        <v>137</v>
      </c>
      <c r="E277" s="42"/>
      <c r="F277" s="225" t="s">
        <v>523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137</v>
      </c>
      <c r="AU277" s="19" t="s">
        <v>21</v>
      </c>
    </row>
    <row r="278" s="13" customFormat="1">
      <c r="A278" s="13"/>
      <c r="B278" s="226"/>
      <c r="C278" s="227"/>
      <c r="D278" s="219" t="s">
        <v>169</v>
      </c>
      <c r="E278" s="227"/>
      <c r="F278" s="229" t="s">
        <v>524</v>
      </c>
      <c r="G278" s="227"/>
      <c r="H278" s="230">
        <v>112.101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169</v>
      </c>
      <c r="AU278" s="236" t="s">
        <v>21</v>
      </c>
      <c r="AV278" s="13" t="s">
        <v>21</v>
      </c>
      <c r="AW278" s="13" t="s">
        <v>4</v>
      </c>
      <c r="AX278" s="13" t="s">
        <v>84</v>
      </c>
      <c r="AY278" s="236" t="s">
        <v>126</v>
      </c>
    </row>
    <row r="279" s="2" customFormat="1" ht="16.5" customHeight="1">
      <c r="A279" s="40"/>
      <c r="B279" s="41"/>
      <c r="C279" s="206" t="s">
        <v>525</v>
      </c>
      <c r="D279" s="206" t="s">
        <v>128</v>
      </c>
      <c r="E279" s="207" t="s">
        <v>526</v>
      </c>
      <c r="F279" s="208" t="s">
        <v>527</v>
      </c>
      <c r="G279" s="209" t="s">
        <v>154</v>
      </c>
      <c r="H279" s="210">
        <v>0.46600000000000003</v>
      </c>
      <c r="I279" s="211"/>
      <c r="J279" s="212">
        <f>ROUND(I279*H279,2)</f>
        <v>0</v>
      </c>
      <c r="K279" s="208" t="s">
        <v>132</v>
      </c>
      <c r="L279" s="46"/>
      <c r="M279" s="213" t="s">
        <v>31</v>
      </c>
      <c r="N279" s="214" t="s">
        <v>47</v>
      </c>
      <c r="O279" s="86"/>
      <c r="P279" s="215">
        <f>O279*H279</f>
        <v>0</v>
      </c>
      <c r="Q279" s="215">
        <v>2.6770200000000002</v>
      </c>
      <c r="R279" s="215">
        <f>Q279*H279</f>
        <v>1.2474913200000002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133</v>
      </c>
      <c r="AT279" s="217" t="s">
        <v>128</v>
      </c>
      <c r="AU279" s="217" t="s">
        <v>21</v>
      </c>
      <c r="AY279" s="19" t="s">
        <v>126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84</v>
      </c>
      <c r="BK279" s="218">
        <f>ROUND(I279*H279,2)</f>
        <v>0</v>
      </c>
      <c r="BL279" s="19" t="s">
        <v>133</v>
      </c>
      <c r="BM279" s="217" t="s">
        <v>528</v>
      </c>
    </row>
    <row r="280" s="2" customFormat="1">
      <c r="A280" s="40"/>
      <c r="B280" s="41"/>
      <c r="C280" s="42"/>
      <c r="D280" s="219" t="s">
        <v>135</v>
      </c>
      <c r="E280" s="42"/>
      <c r="F280" s="220" t="s">
        <v>529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135</v>
      </c>
      <c r="AU280" s="19" t="s">
        <v>21</v>
      </c>
    </row>
    <row r="281" s="2" customFormat="1">
      <c r="A281" s="40"/>
      <c r="B281" s="41"/>
      <c r="C281" s="42"/>
      <c r="D281" s="224" t="s">
        <v>137</v>
      </c>
      <c r="E281" s="42"/>
      <c r="F281" s="225" t="s">
        <v>530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137</v>
      </c>
      <c r="AU281" s="19" t="s">
        <v>21</v>
      </c>
    </row>
    <row r="282" s="13" customFormat="1">
      <c r="A282" s="13"/>
      <c r="B282" s="226"/>
      <c r="C282" s="227"/>
      <c r="D282" s="219" t="s">
        <v>169</v>
      </c>
      <c r="E282" s="228" t="s">
        <v>31</v>
      </c>
      <c r="F282" s="229" t="s">
        <v>531</v>
      </c>
      <c r="G282" s="227"/>
      <c r="H282" s="230">
        <v>0.46600000000000003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169</v>
      </c>
      <c r="AU282" s="236" t="s">
        <v>21</v>
      </c>
      <c r="AV282" s="13" t="s">
        <v>21</v>
      </c>
      <c r="AW282" s="13" t="s">
        <v>37</v>
      </c>
      <c r="AX282" s="13" t="s">
        <v>76</v>
      </c>
      <c r="AY282" s="236" t="s">
        <v>126</v>
      </c>
    </row>
    <row r="283" s="14" customFormat="1">
      <c r="A283" s="14"/>
      <c r="B283" s="237"/>
      <c r="C283" s="238"/>
      <c r="D283" s="219" t="s">
        <v>169</v>
      </c>
      <c r="E283" s="239" t="s">
        <v>31</v>
      </c>
      <c r="F283" s="240" t="s">
        <v>171</v>
      </c>
      <c r="G283" s="238"/>
      <c r="H283" s="241">
        <v>0.46600000000000003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169</v>
      </c>
      <c r="AU283" s="247" t="s">
        <v>21</v>
      </c>
      <c r="AV283" s="14" t="s">
        <v>133</v>
      </c>
      <c r="AW283" s="14" t="s">
        <v>37</v>
      </c>
      <c r="AX283" s="14" t="s">
        <v>84</v>
      </c>
      <c r="AY283" s="247" t="s">
        <v>126</v>
      </c>
    </row>
    <row r="284" s="12" customFormat="1" ht="22.8" customHeight="1">
      <c r="A284" s="12"/>
      <c r="B284" s="190"/>
      <c r="C284" s="191"/>
      <c r="D284" s="192" t="s">
        <v>75</v>
      </c>
      <c r="E284" s="204" t="s">
        <v>145</v>
      </c>
      <c r="F284" s="204" t="s">
        <v>186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SUM(P285:P287)</f>
        <v>0</v>
      </c>
      <c r="Q284" s="198"/>
      <c r="R284" s="199">
        <f>SUM(R285:R287)</f>
        <v>0</v>
      </c>
      <c r="S284" s="198"/>
      <c r="T284" s="200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84</v>
      </c>
      <c r="AT284" s="202" t="s">
        <v>75</v>
      </c>
      <c r="AU284" s="202" t="s">
        <v>84</v>
      </c>
      <c r="AY284" s="201" t="s">
        <v>126</v>
      </c>
      <c r="BK284" s="203">
        <f>SUM(BK285:BK287)</f>
        <v>0</v>
      </c>
    </row>
    <row r="285" s="2" customFormat="1" ht="16.5" customHeight="1">
      <c r="A285" s="40"/>
      <c r="B285" s="41"/>
      <c r="C285" s="206" t="s">
        <v>532</v>
      </c>
      <c r="D285" s="206" t="s">
        <v>128</v>
      </c>
      <c r="E285" s="207" t="s">
        <v>533</v>
      </c>
      <c r="F285" s="208" t="s">
        <v>534</v>
      </c>
      <c r="G285" s="209" t="s">
        <v>131</v>
      </c>
      <c r="H285" s="210">
        <v>67.599999999999994</v>
      </c>
      <c r="I285" s="211"/>
      <c r="J285" s="212">
        <f>ROUND(I285*H285,2)</f>
        <v>0</v>
      </c>
      <c r="K285" s="208" t="s">
        <v>132</v>
      </c>
      <c r="L285" s="46"/>
      <c r="M285" s="213" t="s">
        <v>31</v>
      </c>
      <c r="N285" s="214" t="s">
        <v>47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133</v>
      </c>
      <c r="AT285" s="217" t="s">
        <v>128</v>
      </c>
      <c r="AU285" s="217" t="s">
        <v>21</v>
      </c>
      <c r="AY285" s="19" t="s">
        <v>126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133</v>
      </c>
      <c r="BM285" s="217" t="s">
        <v>535</v>
      </c>
    </row>
    <row r="286" s="2" customFormat="1">
      <c r="A286" s="40"/>
      <c r="B286" s="41"/>
      <c r="C286" s="42"/>
      <c r="D286" s="219" t="s">
        <v>135</v>
      </c>
      <c r="E286" s="42"/>
      <c r="F286" s="220" t="s">
        <v>536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135</v>
      </c>
      <c r="AU286" s="19" t="s">
        <v>21</v>
      </c>
    </row>
    <row r="287" s="2" customFormat="1">
      <c r="A287" s="40"/>
      <c r="B287" s="41"/>
      <c r="C287" s="42"/>
      <c r="D287" s="224" t="s">
        <v>137</v>
      </c>
      <c r="E287" s="42"/>
      <c r="F287" s="225" t="s">
        <v>537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137</v>
      </c>
      <c r="AU287" s="19" t="s">
        <v>21</v>
      </c>
    </row>
    <row r="288" s="12" customFormat="1" ht="22.8" customHeight="1">
      <c r="A288" s="12"/>
      <c r="B288" s="190"/>
      <c r="C288" s="191"/>
      <c r="D288" s="192" t="s">
        <v>75</v>
      </c>
      <c r="E288" s="204" t="s">
        <v>133</v>
      </c>
      <c r="F288" s="204" t="s">
        <v>222</v>
      </c>
      <c r="G288" s="191"/>
      <c r="H288" s="191"/>
      <c r="I288" s="194"/>
      <c r="J288" s="205">
        <f>BK288</f>
        <v>0</v>
      </c>
      <c r="K288" s="191"/>
      <c r="L288" s="196"/>
      <c r="M288" s="197"/>
      <c r="N288" s="198"/>
      <c r="O288" s="198"/>
      <c r="P288" s="199">
        <f>SUM(P289:P303)</f>
        <v>0</v>
      </c>
      <c r="Q288" s="198"/>
      <c r="R288" s="199">
        <f>SUM(R289:R303)</f>
        <v>0.0075839999999999996</v>
      </c>
      <c r="S288" s="198"/>
      <c r="T288" s="200">
        <f>SUM(T289:T303)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84</v>
      </c>
      <c r="AT288" s="202" t="s">
        <v>75</v>
      </c>
      <c r="AU288" s="202" t="s">
        <v>84</v>
      </c>
      <c r="AY288" s="201" t="s">
        <v>126</v>
      </c>
      <c r="BK288" s="203">
        <f>SUM(BK289:BK303)</f>
        <v>0</v>
      </c>
    </row>
    <row r="289" s="2" customFormat="1" ht="16.5" customHeight="1">
      <c r="A289" s="40"/>
      <c r="B289" s="41"/>
      <c r="C289" s="206" t="s">
        <v>538</v>
      </c>
      <c r="D289" s="206" t="s">
        <v>128</v>
      </c>
      <c r="E289" s="207" t="s">
        <v>539</v>
      </c>
      <c r="F289" s="208" t="s">
        <v>540</v>
      </c>
      <c r="G289" s="209" t="s">
        <v>154</v>
      </c>
      <c r="H289" s="210">
        <v>11.154</v>
      </c>
      <c r="I289" s="211"/>
      <c r="J289" s="212">
        <f>ROUND(I289*H289,2)</f>
        <v>0</v>
      </c>
      <c r="K289" s="208" t="s">
        <v>132</v>
      </c>
      <c r="L289" s="46"/>
      <c r="M289" s="213" t="s">
        <v>31</v>
      </c>
      <c r="N289" s="214" t="s">
        <v>47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133</v>
      </c>
      <c r="AT289" s="217" t="s">
        <v>128</v>
      </c>
      <c r="AU289" s="217" t="s">
        <v>21</v>
      </c>
      <c r="AY289" s="19" t="s">
        <v>126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84</v>
      </c>
      <c r="BK289" s="218">
        <f>ROUND(I289*H289,2)</f>
        <v>0</v>
      </c>
      <c r="BL289" s="19" t="s">
        <v>133</v>
      </c>
      <c r="BM289" s="217" t="s">
        <v>541</v>
      </c>
    </row>
    <row r="290" s="2" customFormat="1">
      <c r="A290" s="40"/>
      <c r="B290" s="41"/>
      <c r="C290" s="42"/>
      <c r="D290" s="219" t="s">
        <v>135</v>
      </c>
      <c r="E290" s="42"/>
      <c r="F290" s="220" t="s">
        <v>542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135</v>
      </c>
      <c r="AU290" s="19" t="s">
        <v>21</v>
      </c>
    </row>
    <row r="291" s="2" customFormat="1">
      <c r="A291" s="40"/>
      <c r="B291" s="41"/>
      <c r="C291" s="42"/>
      <c r="D291" s="224" t="s">
        <v>137</v>
      </c>
      <c r="E291" s="42"/>
      <c r="F291" s="225" t="s">
        <v>543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137</v>
      </c>
      <c r="AU291" s="19" t="s">
        <v>21</v>
      </c>
    </row>
    <row r="292" s="13" customFormat="1">
      <c r="A292" s="13"/>
      <c r="B292" s="226"/>
      <c r="C292" s="227"/>
      <c r="D292" s="219" t="s">
        <v>169</v>
      </c>
      <c r="E292" s="228" t="s">
        <v>31</v>
      </c>
      <c r="F292" s="229" t="s">
        <v>544</v>
      </c>
      <c r="G292" s="227"/>
      <c r="H292" s="230">
        <v>11.154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169</v>
      </c>
      <c r="AU292" s="236" t="s">
        <v>21</v>
      </c>
      <c r="AV292" s="13" t="s">
        <v>21</v>
      </c>
      <c r="AW292" s="13" t="s">
        <v>37</v>
      </c>
      <c r="AX292" s="13" t="s">
        <v>76</v>
      </c>
      <c r="AY292" s="236" t="s">
        <v>126</v>
      </c>
    </row>
    <row r="293" s="14" customFormat="1">
      <c r="A293" s="14"/>
      <c r="B293" s="237"/>
      <c r="C293" s="238"/>
      <c r="D293" s="219" t="s">
        <v>169</v>
      </c>
      <c r="E293" s="239" t="s">
        <v>31</v>
      </c>
      <c r="F293" s="240" t="s">
        <v>171</v>
      </c>
      <c r="G293" s="238"/>
      <c r="H293" s="241">
        <v>11.154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169</v>
      </c>
      <c r="AU293" s="247" t="s">
        <v>21</v>
      </c>
      <c r="AV293" s="14" t="s">
        <v>133</v>
      </c>
      <c r="AW293" s="14" t="s">
        <v>37</v>
      </c>
      <c r="AX293" s="14" t="s">
        <v>84</v>
      </c>
      <c r="AY293" s="247" t="s">
        <v>126</v>
      </c>
    </row>
    <row r="294" s="2" customFormat="1" ht="16.5" customHeight="1">
      <c r="A294" s="40"/>
      <c r="B294" s="41"/>
      <c r="C294" s="206" t="s">
        <v>545</v>
      </c>
      <c r="D294" s="206" t="s">
        <v>128</v>
      </c>
      <c r="E294" s="207" t="s">
        <v>546</v>
      </c>
      <c r="F294" s="208" t="s">
        <v>547</v>
      </c>
      <c r="G294" s="209" t="s">
        <v>154</v>
      </c>
      <c r="H294" s="210">
        <v>0.29999999999999999</v>
      </c>
      <c r="I294" s="211"/>
      <c r="J294" s="212">
        <f>ROUND(I294*H294,2)</f>
        <v>0</v>
      </c>
      <c r="K294" s="208" t="s">
        <v>132</v>
      </c>
      <c r="L294" s="46"/>
      <c r="M294" s="213" t="s">
        <v>31</v>
      </c>
      <c r="N294" s="214" t="s">
        <v>47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133</v>
      </c>
      <c r="AT294" s="217" t="s">
        <v>128</v>
      </c>
      <c r="AU294" s="217" t="s">
        <v>21</v>
      </c>
      <c r="AY294" s="19" t="s">
        <v>126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84</v>
      </c>
      <c r="BK294" s="218">
        <f>ROUND(I294*H294,2)</f>
        <v>0</v>
      </c>
      <c r="BL294" s="19" t="s">
        <v>133</v>
      </c>
      <c r="BM294" s="217" t="s">
        <v>548</v>
      </c>
    </row>
    <row r="295" s="2" customFormat="1">
      <c r="A295" s="40"/>
      <c r="B295" s="41"/>
      <c r="C295" s="42"/>
      <c r="D295" s="219" t="s">
        <v>135</v>
      </c>
      <c r="E295" s="42"/>
      <c r="F295" s="220" t="s">
        <v>549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135</v>
      </c>
      <c r="AU295" s="19" t="s">
        <v>21</v>
      </c>
    </row>
    <row r="296" s="2" customFormat="1">
      <c r="A296" s="40"/>
      <c r="B296" s="41"/>
      <c r="C296" s="42"/>
      <c r="D296" s="224" t="s">
        <v>137</v>
      </c>
      <c r="E296" s="42"/>
      <c r="F296" s="225" t="s">
        <v>550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137</v>
      </c>
      <c r="AU296" s="19" t="s">
        <v>21</v>
      </c>
    </row>
    <row r="297" s="13" customFormat="1">
      <c r="A297" s="13"/>
      <c r="B297" s="226"/>
      <c r="C297" s="227"/>
      <c r="D297" s="219" t="s">
        <v>169</v>
      </c>
      <c r="E297" s="228" t="s">
        <v>31</v>
      </c>
      <c r="F297" s="229" t="s">
        <v>551</v>
      </c>
      <c r="G297" s="227"/>
      <c r="H297" s="230">
        <v>0.29999999999999999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169</v>
      </c>
      <c r="AU297" s="236" t="s">
        <v>21</v>
      </c>
      <c r="AV297" s="13" t="s">
        <v>21</v>
      </c>
      <c r="AW297" s="13" t="s">
        <v>37</v>
      </c>
      <c r="AX297" s="13" t="s">
        <v>76</v>
      </c>
      <c r="AY297" s="236" t="s">
        <v>126</v>
      </c>
    </row>
    <row r="298" s="14" customFormat="1">
      <c r="A298" s="14"/>
      <c r="B298" s="237"/>
      <c r="C298" s="238"/>
      <c r="D298" s="219" t="s">
        <v>169</v>
      </c>
      <c r="E298" s="239" t="s">
        <v>31</v>
      </c>
      <c r="F298" s="240" t="s">
        <v>171</v>
      </c>
      <c r="G298" s="238"/>
      <c r="H298" s="241">
        <v>0.29999999999999999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169</v>
      </c>
      <c r="AU298" s="247" t="s">
        <v>21</v>
      </c>
      <c r="AV298" s="14" t="s">
        <v>133</v>
      </c>
      <c r="AW298" s="14" t="s">
        <v>37</v>
      </c>
      <c r="AX298" s="14" t="s">
        <v>84</v>
      </c>
      <c r="AY298" s="247" t="s">
        <v>126</v>
      </c>
    </row>
    <row r="299" s="2" customFormat="1" ht="16.5" customHeight="1">
      <c r="A299" s="40"/>
      <c r="B299" s="41"/>
      <c r="C299" s="206" t="s">
        <v>552</v>
      </c>
      <c r="D299" s="206" t="s">
        <v>128</v>
      </c>
      <c r="E299" s="207" t="s">
        <v>553</v>
      </c>
      <c r="F299" s="208" t="s">
        <v>554</v>
      </c>
      <c r="G299" s="209" t="s">
        <v>175</v>
      </c>
      <c r="H299" s="210">
        <v>1.2</v>
      </c>
      <c r="I299" s="211"/>
      <c r="J299" s="212">
        <f>ROUND(I299*H299,2)</f>
        <v>0</v>
      </c>
      <c r="K299" s="208" t="s">
        <v>132</v>
      </c>
      <c r="L299" s="46"/>
      <c r="M299" s="213" t="s">
        <v>31</v>
      </c>
      <c r="N299" s="214" t="s">
        <v>47</v>
      </c>
      <c r="O299" s="86"/>
      <c r="P299" s="215">
        <f>O299*H299</f>
        <v>0</v>
      </c>
      <c r="Q299" s="215">
        <v>0.0063200000000000001</v>
      </c>
      <c r="R299" s="215">
        <f>Q299*H299</f>
        <v>0.0075839999999999996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133</v>
      </c>
      <c r="AT299" s="217" t="s">
        <v>128</v>
      </c>
      <c r="AU299" s="217" t="s">
        <v>21</v>
      </c>
      <c r="AY299" s="19" t="s">
        <v>126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84</v>
      </c>
      <c r="BK299" s="218">
        <f>ROUND(I299*H299,2)</f>
        <v>0</v>
      </c>
      <c r="BL299" s="19" t="s">
        <v>133</v>
      </c>
      <c r="BM299" s="217" t="s">
        <v>555</v>
      </c>
    </row>
    <row r="300" s="2" customFormat="1">
      <c r="A300" s="40"/>
      <c r="B300" s="41"/>
      <c r="C300" s="42"/>
      <c r="D300" s="219" t="s">
        <v>135</v>
      </c>
      <c r="E300" s="42"/>
      <c r="F300" s="220" t="s">
        <v>556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135</v>
      </c>
      <c r="AU300" s="19" t="s">
        <v>21</v>
      </c>
    </row>
    <row r="301" s="2" customFormat="1">
      <c r="A301" s="40"/>
      <c r="B301" s="41"/>
      <c r="C301" s="42"/>
      <c r="D301" s="224" t="s">
        <v>137</v>
      </c>
      <c r="E301" s="42"/>
      <c r="F301" s="225" t="s">
        <v>557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137</v>
      </c>
      <c r="AU301" s="19" t="s">
        <v>21</v>
      </c>
    </row>
    <row r="302" s="13" customFormat="1">
      <c r="A302" s="13"/>
      <c r="B302" s="226"/>
      <c r="C302" s="227"/>
      <c r="D302" s="219" t="s">
        <v>169</v>
      </c>
      <c r="E302" s="228" t="s">
        <v>31</v>
      </c>
      <c r="F302" s="229" t="s">
        <v>558</v>
      </c>
      <c r="G302" s="227"/>
      <c r="H302" s="230">
        <v>1.2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169</v>
      </c>
      <c r="AU302" s="236" t="s">
        <v>21</v>
      </c>
      <c r="AV302" s="13" t="s">
        <v>21</v>
      </c>
      <c r="AW302" s="13" t="s">
        <v>37</v>
      </c>
      <c r="AX302" s="13" t="s">
        <v>76</v>
      </c>
      <c r="AY302" s="236" t="s">
        <v>126</v>
      </c>
    </row>
    <row r="303" s="14" customFormat="1">
      <c r="A303" s="14"/>
      <c r="B303" s="237"/>
      <c r="C303" s="238"/>
      <c r="D303" s="219" t="s">
        <v>169</v>
      </c>
      <c r="E303" s="239" t="s">
        <v>31</v>
      </c>
      <c r="F303" s="240" t="s">
        <v>171</v>
      </c>
      <c r="G303" s="238"/>
      <c r="H303" s="241">
        <v>1.2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169</v>
      </c>
      <c r="AU303" s="247" t="s">
        <v>21</v>
      </c>
      <c r="AV303" s="14" t="s">
        <v>133</v>
      </c>
      <c r="AW303" s="14" t="s">
        <v>37</v>
      </c>
      <c r="AX303" s="14" t="s">
        <v>84</v>
      </c>
      <c r="AY303" s="247" t="s">
        <v>126</v>
      </c>
    </row>
    <row r="304" s="12" customFormat="1" ht="22.8" customHeight="1">
      <c r="A304" s="12"/>
      <c r="B304" s="190"/>
      <c r="C304" s="191"/>
      <c r="D304" s="192" t="s">
        <v>75</v>
      </c>
      <c r="E304" s="204" t="s">
        <v>158</v>
      </c>
      <c r="F304" s="204" t="s">
        <v>559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SUM(P305:P323)</f>
        <v>0</v>
      </c>
      <c r="Q304" s="198"/>
      <c r="R304" s="199">
        <f>SUM(R305:R323)</f>
        <v>8.2527099999999987</v>
      </c>
      <c r="S304" s="198"/>
      <c r="T304" s="200">
        <f>SUM(T305:T323)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84</v>
      </c>
      <c r="AT304" s="202" t="s">
        <v>75</v>
      </c>
      <c r="AU304" s="202" t="s">
        <v>84</v>
      </c>
      <c r="AY304" s="201" t="s">
        <v>126</v>
      </c>
      <c r="BK304" s="203">
        <f>SUM(BK305:BK323)</f>
        <v>0</v>
      </c>
    </row>
    <row r="305" s="2" customFormat="1" ht="16.5" customHeight="1">
      <c r="A305" s="40"/>
      <c r="B305" s="41"/>
      <c r="C305" s="206" t="s">
        <v>560</v>
      </c>
      <c r="D305" s="206" t="s">
        <v>128</v>
      </c>
      <c r="E305" s="207" t="s">
        <v>561</v>
      </c>
      <c r="F305" s="208" t="s">
        <v>562</v>
      </c>
      <c r="G305" s="209" t="s">
        <v>175</v>
      </c>
      <c r="H305" s="210">
        <v>7.04</v>
      </c>
      <c r="I305" s="211"/>
      <c r="J305" s="212">
        <f>ROUND(I305*H305,2)</f>
        <v>0</v>
      </c>
      <c r="K305" s="208" t="s">
        <v>132</v>
      </c>
      <c r="L305" s="46"/>
      <c r="M305" s="213" t="s">
        <v>31</v>
      </c>
      <c r="N305" s="214" t="s">
        <v>47</v>
      </c>
      <c r="O305" s="86"/>
      <c r="P305" s="215">
        <f>O305*H305</f>
        <v>0</v>
      </c>
      <c r="Q305" s="215">
        <v>0.57499999999999996</v>
      </c>
      <c r="R305" s="215">
        <f>Q305*H305</f>
        <v>4.048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133</v>
      </c>
      <c r="AT305" s="217" t="s">
        <v>128</v>
      </c>
      <c r="AU305" s="217" t="s">
        <v>21</v>
      </c>
      <c r="AY305" s="19" t="s">
        <v>126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84</v>
      </c>
      <c r="BK305" s="218">
        <f>ROUND(I305*H305,2)</f>
        <v>0</v>
      </c>
      <c r="BL305" s="19" t="s">
        <v>133</v>
      </c>
      <c r="BM305" s="217" t="s">
        <v>563</v>
      </c>
    </row>
    <row r="306" s="2" customFormat="1">
      <c r="A306" s="40"/>
      <c r="B306" s="41"/>
      <c r="C306" s="42"/>
      <c r="D306" s="219" t="s">
        <v>135</v>
      </c>
      <c r="E306" s="42"/>
      <c r="F306" s="220" t="s">
        <v>564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135</v>
      </c>
      <c r="AU306" s="19" t="s">
        <v>21</v>
      </c>
    </row>
    <row r="307" s="2" customFormat="1">
      <c r="A307" s="40"/>
      <c r="B307" s="41"/>
      <c r="C307" s="42"/>
      <c r="D307" s="224" t="s">
        <v>137</v>
      </c>
      <c r="E307" s="42"/>
      <c r="F307" s="225" t="s">
        <v>565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137</v>
      </c>
      <c r="AU307" s="19" t="s">
        <v>21</v>
      </c>
    </row>
    <row r="308" s="13" customFormat="1">
      <c r="A308" s="13"/>
      <c r="B308" s="226"/>
      <c r="C308" s="227"/>
      <c r="D308" s="219" t="s">
        <v>169</v>
      </c>
      <c r="E308" s="228" t="s">
        <v>31</v>
      </c>
      <c r="F308" s="229" t="s">
        <v>566</v>
      </c>
      <c r="G308" s="227"/>
      <c r="H308" s="230">
        <v>7.04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169</v>
      </c>
      <c r="AU308" s="236" t="s">
        <v>21</v>
      </c>
      <c r="AV308" s="13" t="s">
        <v>21</v>
      </c>
      <c r="AW308" s="13" t="s">
        <v>37</v>
      </c>
      <c r="AX308" s="13" t="s">
        <v>76</v>
      </c>
      <c r="AY308" s="236" t="s">
        <v>126</v>
      </c>
    </row>
    <row r="309" s="14" customFormat="1">
      <c r="A309" s="14"/>
      <c r="B309" s="237"/>
      <c r="C309" s="238"/>
      <c r="D309" s="219" t="s">
        <v>169</v>
      </c>
      <c r="E309" s="239" t="s">
        <v>31</v>
      </c>
      <c r="F309" s="240" t="s">
        <v>171</v>
      </c>
      <c r="G309" s="238"/>
      <c r="H309" s="241">
        <v>7.04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169</v>
      </c>
      <c r="AU309" s="247" t="s">
        <v>21</v>
      </c>
      <c r="AV309" s="14" t="s">
        <v>133</v>
      </c>
      <c r="AW309" s="14" t="s">
        <v>37</v>
      </c>
      <c r="AX309" s="14" t="s">
        <v>84</v>
      </c>
      <c r="AY309" s="247" t="s">
        <v>126</v>
      </c>
    </row>
    <row r="310" s="2" customFormat="1" ht="24.15" customHeight="1">
      <c r="A310" s="40"/>
      <c r="B310" s="41"/>
      <c r="C310" s="206" t="s">
        <v>567</v>
      </c>
      <c r="D310" s="206" t="s">
        <v>128</v>
      </c>
      <c r="E310" s="207" t="s">
        <v>568</v>
      </c>
      <c r="F310" s="208" t="s">
        <v>569</v>
      </c>
      <c r="G310" s="209" t="s">
        <v>175</v>
      </c>
      <c r="H310" s="210">
        <v>9.5999999999999996</v>
      </c>
      <c r="I310" s="211"/>
      <c r="J310" s="212">
        <f>ROUND(I310*H310,2)</f>
        <v>0</v>
      </c>
      <c r="K310" s="208" t="s">
        <v>31</v>
      </c>
      <c r="L310" s="46"/>
      <c r="M310" s="213" t="s">
        <v>31</v>
      </c>
      <c r="N310" s="214" t="s">
        <v>47</v>
      </c>
      <c r="O310" s="86"/>
      <c r="P310" s="215">
        <f>O310*H310</f>
        <v>0</v>
      </c>
      <c r="Q310" s="215">
        <v>0.26375999999999999</v>
      </c>
      <c r="R310" s="215">
        <f>Q310*H310</f>
        <v>2.5320959999999997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133</v>
      </c>
      <c r="AT310" s="217" t="s">
        <v>128</v>
      </c>
      <c r="AU310" s="217" t="s">
        <v>21</v>
      </c>
      <c r="AY310" s="19" t="s">
        <v>126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84</v>
      </c>
      <c r="BK310" s="218">
        <f>ROUND(I310*H310,2)</f>
        <v>0</v>
      </c>
      <c r="BL310" s="19" t="s">
        <v>133</v>
      </c>
      <c r="BM310" s="217" t="s">
        <v>570</v>
      </c>
    </row>
    <row r="311" s="2" customFormat="1">
      <c r="A311" s="40"/>
      <c r="B311" s="41"/>
      <c r="C311" s="42"/>
      <c r="D311" s="219" t="s">
        <v>135</v>
      </c>
      <c r="E311" s="42"/>
      <c r="F311" s="220" t="s">
        <v>571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135</v>
      </c>
      <c r="AU311" s="19" t="s">
        <v>21</v>
      </c>
    </row>
    <row r="312" s="13" customFormat="1">
      <c r="A312" s="13"/>
      <c r="B312" s="226"/>
      <c r="C312" s="227"/>
      <c r="D312" s="219" t="s">
        <v>169</v>
      </c>
      <c r="E312" s="228" t="s">
        <v>31</v>
      </c>
      <c r="F312" s="229" t="s">
        <v>572</v>
      </c>
      <c r="G312" s="227"/>
      <c r="H312" s="230">
        <v>9.5999999999999996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169</v>
      </c>
      <c r="AU312" s="236" t="s">
        <v>21</v>
      </c>
      <c r="AV312" s="13" t="s">
        <v>21</v>
      </c>
      <c r="AW312" s="13" t="s">
        <v>37</v>
      </c>
      <c r="AX312" s="13" t="s">
        <v>76</v>
      </c>
      <c r="AY312" s="236" t="s">
        <v>126</v>
      </c>
    </row>
    <row r="313" s="14" customFormat="1">
      <c r="A313" s="14"/>
      <c r="B313" s="237"/>
      <c r="C313" s="238"/>
      <c r="D313" s="219" t="s">
        <v>169</v>
      </c>
      <c r="E313" s="239" t="s">
        <v>31</v>
      </c>
      <c r="F313" s="240" t="s">
        <v>171</v>
      </c>
      <c r="G313" s="238"/>
      <c r="H313" s="241">
        <v>9.5999999999999996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169</v>
      </c>
      <c r="AU313" s="247" t="s">
        <v>21</v>
      </c>
      <c r="AV313" s="14" t="s">
        <v>133</v>
      </c>
      <c r="AW313" s="14" t="s">
        <v>37</v>
      </c>
      <c r="AX313" s="14" t="s">
        <v>84</v>
      </c>
      <c r="AY313" s="247" t="s">
        <v>126</v>
      </c>
    </row>
    <row r="314" s="2" customFormat="1" ht="21.75" customHeight="1">
      <c r="A314" s="40"/>
      <c r="B314" s="41"/>
      <c r="C314" s="206" t="s">
        <v>573</v>
      </c>
      <c r="D314" s="206" t="s">
        <v>128</v>
      </c>
      <c r="E314" s="207" t="s">
        <v>574</v>
      </c>
      <c r="F314" s="208" t="s">
        <v>575</v>
      </c>
      <c r="G314" s="209" t="s">
        <v>175</v>
      </c>
      <c r="H314" s="210">
        <v>12.9</v>
      </c>
      <c r="I314" s="211"/>
      <c r="J314" s="212">
        <f>ROUND(I314*H314,2)</f>
        <v>0</v>
      </c>
      <c r="K314" s="208" t="s">
        <v>132</v>
      </c>
      <c r="L314" s="46"/>
      <c r="M314" s="213" t="s">
        <v>31</v>
      </c>
      <c r="N314" s="214" t="s">
        <v>47</v>
      </c>
      <c r="O314" s="86"/>
      <c r="P314" s="215">
        <f>O314*H314</f>
        <v>0</v>
      </c>
      <c r="Q314" s="215">
        <v>0.12966</v>
      </c>
      <c r="R314" s="215">
        <f>Q314*H314</f>
        <v>1.6726140000000001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133</v>
      </c>
      <c r="AT314" s="217" t="s">
        <v>128</v>
      </c>
      <c r="AU314" s="217" t="s">
        <v>21</v>
      </c>
      <c r="AY314" s="19" t="s">
        <v>126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84</v>
      </c>
      <c r="BK314" s="218">
        <f>ROUND(I314*H314,2)</f>
        <v>0</v>
      </c>
      <c r="BL314" s="19" t="s">
        <v>133</v>
      </c>
      <c r="BM314" s="217" t="s">
        <v>576</v>
      </c>
    </row>
    <row r="315" s="2" customFormat="1">
      <c r="A315" s="40"/>
      <c r="B315" s="41"/>
      <c r="C315" s="42"/>
      <c r="D315" s="219" t="s">
        <v>135</v>
      </c>
      <c r="E315" s="42"/>
      <c r="F315" s="220" t="s">
        <v>577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135</v>
      </c>
      <c r="AU315" s="19" t="s">
        <v>21</v>
      </c>
    </row>
    <row r="316" s="2" customFormat="1">
      <c r="A316" s="40"/>
      <c r="B316" s="41"/>
      <c r="C316" s="42"/>
      <c r="D316" s="224" t="s">
        <v>137</v>
      </c>
      <c r="E316" s="42"/>
      <c r="F316" s="225" t="s">
        <v>578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137</v>
      </c>
      <c r="AU316" s="19" t="s">
        <v>21</v>
      </c>
    </row>
    <row r="317" s="13" customFormat="1">
      <c r="A317" s="13"/>
      <c r="B317" s="226"/>
      <c r="C317" s="227"/>
      <c r="D317" s="219" t="s">
        <v>169</v>
      </c>
      <c r="E317" s="228" t="s">
        <v>31</v>
      </c>
      <c r="F317" s="229" t="s">
        <v>579</v>
      </c>
      <c r="G317" s="227"/>
      <c r="H317" s="230">
        <v>12.9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169</v>
      </c>
      <c r="AU317" s="236" t="s">
        <v>21</v>
      </c>
      <c r="AV317" s="13" t="s">
        <v>21</v>
      </c>
      <c r="AW317" s="13" t="s">
        <v>37</v>
      </c>
      <c r="AX317" s="13" t="s">
        <v>76</v>
      </c>
      <c r="AY317" s="236" t="s">
        <v>126</v>
      </c>
    </row>
    <row r="318" s="14" customFormat="1">
      <c r="A318" s="14"/>
      <c r="B318" s="237"/>
      <c r="C318" s="238"/>
      <c r="D318" s="219" t="s">
        <v>169</v>
      </c>
      <c r="E318" s="239" t="s">
        <v>31</v>
      </c>
      <c r="F318" s="240" t="s">
        <v>171</v>
      </c>
      <c r="G318" s="238"/>
      <c r="H318" s="241">
        <v>12.9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169</v>
      </c>
      <c r="AU318" s="247" t="s">
        <v>21</v>
      </c>
      <c r="AV318" s="14" t="s">
        <v>133</v>
      </c>
      <c r="AW318" s="14" t="s">
        <v>37</v>
      </c>
      <c r="AX318" s="14" t="s">
        <v>84</v>
      </c>
      <c r="AY318" s="247" t="s">
        <v>126</v>
      </c>
    </row>
    <row r="319" s="2" customFormat="1" ht="16.5" customHeight="1">
      <c r="A319" s="40"/>
      <c r="B319" s="41"/>
      <c r="C319" s="206" t="s">
        <v>580</v>
      </c>
      <c r="D319" s="206" t="s">
        <v>128</v>
      </c>
      <c r="E319" s="207" t="s">
        <v>581</v>
      </c>
      <c r="F319" s="208" t="s">
        <v>582</v>
      </c>
      <c r="G319" s="209" t="s">
        <v>175</v>
      </c>
      <c r="H319" s="210">
        <v>22.5</v>
      </c>
      <c r="I319" s="211"/>
      <c r="J319" s="212">
        <f>ROUND(I319*H319,2)</f>
        <v>0</v>
      </c>
      <c r="K319" s="208" t="s">
        <v>132</v>
      </c>
      <c r="L319" s="46"/>
      <c r="M319" s="213" t="s">
        <v>31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133</v>
      </c>
      <c r="AT319" s="217" t="s">
        <v>128</v>
      </c>
      <c r="AU319" s="217" t="s">
        <v>21</v>
      </c>
      <c r="AY319" s="19" t="s">
        <v>126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84</v>
      </c>
      <c r="BK319" s="218">
        <f>ROUND(I319*H319,2)</f>
        <v>0</v>
      </c>
      <c r="BL319" s="19" t="s">
        <v>133</v>
      </c>
      <c r="BM319" s="217" t="s">
        <v>583</v>
      </c>
    </row>
    <row r="320" s="2" customFormat="1">
      <c r="A320" s="40"/>
      <c r="B320" s="41"/>
      <c r="C320" s="42"/>
      <c r="D320" s="219" t="s">
        <v>135</v>
      </c>
      <c r="E320" s="42"/>
      <c r="F320" s="220" t="s">
        <v>584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135</v>
      </c>
      <c r="AU320" s="19" t="s">
        <v>21</v>
      </c>
    </row>
    <row r="321" s="2" customFormat="1">
      <c r="A321" s="40"/>
      <c r="B321" s="41"/>
      <c r="C321" s="42"/>
      <c r="D321" s="224" t="s">
        <v>137</v>
      </c>
      <c r="E321" s="42"/>
      <c r="F321" s="225" t="s">
        <v>585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137</v>
      </c>
      <c r="AU321" s="19" t="s">
        <v>21</v>
      </c>
    </row>
    <row r="322" s="13" customFormat="1">
      <c r="A322" s="13"/>
      <c r="B322" s="226"/>
      <c r="C322" s="227"/>
      <c r="D322" s="219" t="s">
        <v>169</v>
      </c>
      <c r="E322" s="228" t="s">
        <v>31</v>
      </c>
      <c r="F322" s="229" t="s">
        <v>586</v>
      </c>
      <c r="G322" s="227"/>
      <c r="H322" s="230">
        <v>22.5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169</v>
      </c>
      <c r="AU322" s="236" t="s">
        <v>21</v>
      </c>
      <c r="AV322" s="13" t="s">
        <v>21</v>
      </c>
      <c r="AW322" s="13" t="s">
        <v>37</v>
      </c>
      <c r="AX322" s="13" t="s">
        <v>76</v>
      </c>
      <c r="AY322" s="236" t="s">
        <v>126</v>
      </c>
    </row>
    <row r="323" s="14" customFormat="1">
      <c r="A323" s="14"/>
      <c r="B323" s="237"/>
      <c r="C323" s="238"/>
      <c r="D323" s="219" t="s">
        <v>169</v>
      </c>
      <c r="E323" s="239" t="s">
        <v>31</v>
      </c>
      <c r="F323" s="240" t="s">
        <v>171</v>
      </c>
      <c r="G323" s="238"/>
      <c r="H323" s="241">
        <v>22.5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169</v>
      </c>
      <c r="AU323" s="247" t="s">
        <v>21</v>
      </c>
      <c r="AV323" s="14" t="s">
        <v>133</v>
      </c>
      <c r="AW323" s="14" t="s">
        <v>37</v>
      </c>
      <c r="AX323" s="14" t="s">
        <v>84</v>
      </c>
      <c r="AY323" s="247" t="s">
        <v>126</v>
      </c>
    </row>
    <row r="324" s="12" customFormat="1" ht="22.8" customHeight="1">
      <c r="A324" s="12"/>
      <c r="B324" s="190"/>
      <c r="C324" s="191"/>
      <c r="D324" s="192" t="s">
        <v>75</v>
      </c>
      <c r="E324" s="204" t="s">
        <v>164</v>
      </c>
      <c r="F324" s="204" t="s">
        <v>587</v>
      </c>
      <c r="G324" s="191"/>
      <c r="H324" s="191"/>
      <c r="I324" s="194"/>
      <c r="J324" s="205">
        <f>BK324</f>
        <v>0</v>
      </c>
      <c r="K324" s="191"/>
      <c r="L324" s="196"/>
      <c r="M324" s="197"/>
      <c r="N324" s="198"/>
      <c r="O324" s="198"/>
      <c r="P324" s="199">
        <f>SUM(P325:P329)</f>
        <v>0</v>
      </c>
      <c r="Q324" s="198"/>
      <c r="R324" s="199">
        <f>SUM(R325:R329)</f>
        <v>0.10392</v>
      </c>
      <c r="S324" s="198"/>
      <c r="T324" s="200">
        <f>SUM(T325:T329)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1" t="s">
        <v>84</v>
      </c>
      <c r="AT324" s="202" t="s">
        <v>75</v>
      </c>
      <c r="AU324" s="202" t="s">
        <v>84</v>
      </c>
      <c r="AY324" s="201" t="s">
        <v>126</v>
      </c>
      <c r="BK324" s="203">
        <f>SUM(BK325:BK329)</f>
        <v>0</v>
      </c>
    </row>
    <row r="325" s="2" customFormat="1" ht="16.5" customHeight="1">
      <c r="A325" s="40"/>
      <c r="B325" s="41"/>
      <c r="C325" s="206" t="s">
        <v>588</v>
      </c>
      <c r="D325" s="206" t="s">
        <v>128</v>
      </c>
      <c r="E325" s="207" t="s">
        <v>589</v>
      </c>
      <c r="F325" s="208" t="s">
        <v>590</v>
      </c>
      <c r="G325" s="209" t="s">
        <v>175</v>
      </c>
      <c r="H325" s="210">
        <v>12.99</v>
      </c>
      <c r="I325" s="211"/>
      <c r="J325" s="212">
        <f>ROUND(I325*H325,2)</f>
        <v>0</v>
      </c>
      <c r="K325" s="208" t="s">
        <v>132</v>
      </c>
      <c r="L325" s="46"/>
      <c r="M325" s="213" t="s">
        <v>31</v>
      </c>
      <c r="N325" s="214" t="s">
        <v>47</v>
      </c>
      <c r="O325" s="86"/>
      <c r="P325" s="215">
        <f>O325*H325</f>
        <v>0</v>
      </c>
      <c r="Q325" s="215">
        <v>0.0080000000000000002</v>
      </c>
      <c r="R325" s="215">
        <f>Q325*H325</f>
        <v>0.10392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133</v>
      </c>
      <c r="AT325" s="217" t="s">
        <v>128</v>
      </c>
      <c r="AU325" s="217" t="s">
        <v>21</v>
      </c>
      <c r="AY325" s="19" t="s">
        <v>126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84</v>
      </c>
      <c r="BK325" s="218">
        <f>ROUND(I325*H325,2)</f>
        <v>0</v>
      </c>
      <c r="BL325" s="19" t="s">
        <v>133</v>
      </c>
      <c r="BM325" s="217" t="s">
        <v>591</v>
      </c>
    </row>
    <row r="326" s="2" customFormat="1">
      <c r="A326" s="40"/>
      <c r="B326" s="41"/>
      <c r="C326" s="42"/>
      <c r="D326" s="219" t="s">
        <v>135</v>
      </c>
      <c r="E326" s="42"/>
      <c r="F326" s="220" t="s">
        <v>592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135</v>
      </c>
      <c r="AU326" s="19" t="s">
        <v>21</v>
      </c>
    </row>
    <row r="327" s="2" customFormat="1">
      <c r="A327" s="40"/>
      <c r="B327" s="41"/>
      <c r="C327" s="42"/>
      <c r="D327" s="224" t="s">
        <v>137</v>
      </c>
      <c r="E327" s="42"/>
      <c r="F327" s="225" t="s">
        <v>593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137</v>
      </c>
      <c r="AU327" s="19" t="s">
        <v>21</v>
      </c>
    </row>
    <row r="328" s="13" customFormat="1">
      <c r="A328" s="13"/>
      <c r="B328" s="226"/>
      <c r="C328" s="227"/>
      <c r="D328" s="219" t="s">
        <v>169</v>
      </c>
      <c r="E328" s="228" t="s">
        <v>31</v>
      </c>
      <c r="F328" s="229" t="s">
        <v>594</v>
      </c>
      <c r="G328" s="227"/>
      <c r="H328" s="230">
        <v>12.99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169</v>
      </c>
      <c r="AU328" s="236" t="s">
        <v>21</v>
      </c>
      <c r="AV328" s="13" t="s">
        <v>21</v>
      </c>
      <c r="AW328" s="13" t="s">
        <v>37</v>
      </c>
      <c r="AX328" s="13" t="s">
        <v>76</v>
      </c>
      <c r="AY328" s="236" t="s">
        <v>126</v>
      </c>
    </row>
    <row r="329" s="14" customFormat="1">
      <c r="A329" s="14"/>
      <c r="B329" s="237"/>
      <c r="C329" s="238"/>
      <c r="D329" s="219" t="s">
        <v>169</v>
      </c>
      <c r="E329" s="239" t="s">
        <v>31</v>
      </c>
      <c r="F329" s="240" t="s">
        <v>171</v>
      </c>
      <c r="G329" s="238"/>
      <c r="H329" s="241">
        <v>12.99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169</v>
      </c>
      <c r="AU329" s="247" t="s">
        <v>21</v>
      </c>
      <c r="AV329" s="14" t="s">
        <v>133</v>
      </c>
      <c r="AW329" s="14" t="s">
        <v>37</v>
      </c>
      <c r="AX329" s="14" t="s">
        <v>84</v>
      </c>
      <c r="AY329" s="247" t="s">
        <v>126</v>
      </c>
    </row>
    <row r="330" s="12" customFormat="1" ht="22.8" customHeight="1">
      <c r="A330" s="12"/>
      <c r="B330" s="190"/>
      <c r="C330" s="191"/>
      <c r="D330" s="192" t="s">
        <v>75</v>
      </c>
      <c r="E330" s="204" t="s">
        <v>180</v>
      </c>
      <c r="F330" s="204" t="s">
        <v>595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SUM(P331:P370)</f>
        <v>0</v>
      </c>
      <c r="Q330" s="198"/>
      <c r="R330" s="199">
        <f>SUM(R331:R370)</f>
        <v>0.80762153999999997</v>
      </c>
      <c r="S330" s="198"/>
      <c r="T330" s="200">
        <f>SUM(T331:T370)</f>
        <v>1.0139999999999998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84</v>
      </c>
      <c r="AT330" s="202" t="s">
        <v>75</v>
      </c>
      <c r="AU330" s="202" t="s">
        <v>84</v>
      </c>
      <c r="AY330" s="201" t="s">
        <v>126</v>
      </c>
      <c r="BK330" s="203">
        <f>SUM(BK331:BK370)</f>
        <v>0</v>
      </c>
    </row>
    <row r="331" s="2" customFormat="1" ht="16.5" customHeight="1">
      <c r="A331" s="40"/>
      <c r="B331" s="41"/>
      <c r="C331" s="206" t="s">
        <v>596</v>
      </c>
      <c r="D331" s="206" t="s">
        <v>128</v>
      </c>
      <c r="E331" s="207" t="s">
        <v>597</v>
      </c>
      <c r="F331" s="208" t="s">
        <v>598</v>
      </c>
      <c r="G331" s="209" t="s">
        <v>131</v>
      </c>
      <c r="H331" s="210">
        <v>67.599999999999994</v>
      </c>
      <c r="I331" s="211"/>
      <c r="J331" s="212">
        <f>ROUND(I331*H331,2)</f>
        <v>0</v>
      </c>
      <c r="K331" s="208" t="s">
        <v>132</v>
      </c>
      <c r="L331" s="46"/>
      <c r="M331" s="213" t="s">
        <v>31</v>
      </c>
      <c r="N331" s="214" t="s">
        <v>47</v>
      </c>
      <c r="O331" s="86"/>
      <c r="P331" s="215">
        <f>O331*H331</f>
        <v>0</v>
      </c>
      <c r="Q331" s="215">
        <v>1.0000000000000001E-05</v>
      </c>
      <c r="R331" s="215">
        <f>Q331*H331</f>
        <v>0.00067599999999999995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133</v>
      </c>
      <c r="AT331" s="217" t="s">
        <v>128</v>
      </c>
      <c r="AU331" s="217" t="s">
        <v>21</v>
      </c>
      <c r="AY331" s="19" t="s">
        <v>126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84</v>
      </c>
      <c r="BK331" s="218">
        <f>ROUND(I331*H331,2)</f>
        <v>0</v>
      </c>
      <c r="BL331" s="19" t="s">
        <v>133</v>
      </c>
      <c r="BM331" s="217" t="s">
        <v>599</v>
      </c>
    </row>
    <row r="332" s="2" customFormat="1">
      <c r="A332" s="40"/>
      <c r="B332" s="41"/>
      <c r="C332" s="42"/>
      <c r="D332" s="219" t="s">
        <v>135</v>
      </c>
      <c r="E332" s="42"/>
      <c r="F332" s="220" t="s">
        <v>600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135</v>
      </c>
      <c r="AU332" s="19" t="s">
        <v>21</v>
      </c>
    </row>
    <row r="333" s="2" customFormat="1">
      <c r="A333" s="40"/>
      <c r="B333" s="41"/>
      <c r="C333" s="42"/>
      <c r="D333" s="224" t="s">
        <v>137</v>
      </c>
      <c r="E333" s="42"/>
      <c r="F333" s="225" t="s">
        <v>601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137</v>
      </c>
      <c r="AU333" s="19" t="s">
        <v>21</v>
      </c>
    </row>
    <row r="334" s="2" customFormat="1" ht="16.5" customHeight="1">
      <c r="A334" s="40"/>
      <c r="B334" s="41"/>
      <c r="C334" s="273" t="s">
        <v>602</v>
      </c>
      <c r="D334" s="273" t="s">
        <v>465</v>
      </c>
      <c r="E334" s="274" t="s">
        <v>603</v>
      </c>
      <c r="F334" s="275" t="s">
        <v>604</v>
      </c>
      <c r="G334" s="276" t="s">
        <v>131</v>
      </c>
      <c r="H334" s="277">
        <v>68.614000000000004</v>
      </c>
      <c r="I334" s="278"/>
      <c r="J334" s="279">
        <f>ROUND(I334*H334,2)</f>
        <v>0</v>
      </c>
      <c r="K334" s="275" t="s">
        <v>132</v>
      </c>
      <c r="L334" s="280"/>
      <c r="M334" s="281" t="s">
        <v>31</v>
      </c>
      <c r="N334" s="282" t="s">
        <v>47</v>
      </c>
      <c r="O334" s="86"/>
      <c r="P334" s="215">
        <f>O334*H334</f>
        <v>0</v>
      </c>
      <c r="Q334" s="215">
        <v>0.00511</v>
      </c>
      <c r="R334" s="215">
        <f>Q334*H334</f>
        <v>0.35061754000000001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180</v>
      </c>
      <c r="AT334" s="217" t="s">
        <v>465</v>
      </c>
      <c r="AU334" s="217" t="s">
        <v>21</v>
      </c>
      <c r="AY334" s="19" t="s">
        <v>126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84</v>
      </c>
      <c r="BK334" s="218">
        <f>ROUND(I334*H334,2)</f>
        <v>0</v>
      </c>
      <c r="BL334" s="19" t="s">
        <v>133</v>
      </c>
      <c r="BM334" s="217" t="s">
        <v>605</v>
      </c>
    </row>
    <row r="335" s="2" customFormat="1">
      <c r="A335" s="40"/>
      <c r="B335" s="41"/>
      <c r="C335" s="42"/>
      <c r="D335" s="219" t="s">
        <v>135</v>
      </c>
      <c r="E335" s="42"/>
      <c r="F335" s="220" t="s">
        <v>604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135</v>
      </c>
      <c r="AU335" s="19" t="s">
        <v>21</v>
      </c>
    </row>
    <row r="336" s="2" customFormat="1">
      <c r="A336" s="40"/>
      <c r="B336" s="41"/>
      <c r="C336" s="42"/>
      <c r="D336" s="224" t="s">
        <v>137</v>
      </c>
      <c r="E336" s="42"/>
      <c r="F336" s="225" t="s">
        <v>606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137</v>
      </c>
      <c r="AU336" s="19" t="s">
        <v>21</v>
      </c>
    </row>
    <row r="337" s="13" customFormat="1">
      <c r="A337" s="13"/>
      <c r="B337" s="226"/>
      <c r="C337" s="227"/>
      <c r="D337" s="219" t="s">
        <v>169</v>
      </c>
      <c r="E337" s="227"/>
      <c r="F337" s="229" t="s">
        <v>607</v>
      </c>
      <c r="G337" s="227"/>
      <c r="H337" s="230">
        <v>68.614000000000004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169</v>
      </c>
      <c r="AU337" s="236" t="s">
        <v>21</v>
      </c>
      <c r="AV337" s="13" t="s">
        <v>21</v>
      </c>
      <c r="AW337" s="13" t="s">
        <v>4</v>
      </c>
      <c r="AX337" s="13" t="s">
        <v>84</v>
      </c>
      <c r="AY337" s="236" t="s">
        <v>126</v>
      </c>
    </row>
    <row r="338" s="2" customFormat="1" ht="16.5" customHeight="1">
      <c r="A338" s="40"/>
      <c r="B338" s="41"/>
      <c r="C338" s="206" t="s">
        <v>608</v>
      </c>
      <c r="D338" s="206" t="s">
        <v>128</v>
      </c>
      <c r="E338" s="207" t="s">
        <v>609</v>
      </c>
      <c r="F338" s="208" t="s">
        <v>610</v>
      </c>
      <c r="G338" s="209" t="s">
        <v>131</v>
      </c>
      <c r="H338" s="210">
        <v>67.599999999999994</v>
      </c>
      <c r="I338" s="211"/>
      <c r="J338" s="212">
        <f>ROUND(I338*H338,2)</f>
        <v>0</v>
      </c>
      <c r="K338" s="208" t="s">
        <v>132</v>
      </c>
      <c r="L338" s="46"/>
      <c r="M338" s="213" t="s">
        <v>31</v>
      </c>
      <c r="N338" s="214" t="s">
        <v>47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0.014999999999999999</v>
      </c>
      <c r="T338" s="216">
        <f>S338*H338</f>
        <v>1.0139999999999998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133</v>
      </c>
      <c r="AT338" s="217" t="s">
        <v>128</v>
      </c>
      <c r="AU338" s="217" t="s">
        <v>21</v>
      </c>
      <c r="AY338" s="19" t="s">
        <v>126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84</v>
      </c>
      <c r="BK338" s="218">
        <f>ROUND(I338*H338,2)</f>
        <v>0</v>
      </c>
      <c r="BL338" s="19" t="s">
        <v>133</v>
      </c>
      <c r="BM338" s="217" t="s">
        <v>611</v>
      </c>
    </row>
    <row r="339" s="2" customFormat="1">
      <c r="A339" s="40"/>
      <c r="B339" s="41"/>
      <c r="C339" s="42"/>
      <c r="D339" s="219" t="s">
        <v>135</v>
      </c>
      <c r="E339" s="42"/>
      <c r="F339" s="220" t="s">
        <v>612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135</v>
      </c>
      <c r="AU339" s="19" t="s">
        <v>21</v>
      </c>
    </row>
    <row r="340" s="2" customFormat="1">
      <c r="A340" s="40"/>
      <c r="B340" s="41"/>
      <c r="C340" s="42"/>
      <c r="D340" s="224" t="s">
        <v>137</v>
      </c>
      <c r="E340" s="42"/>
      <c r="F340" s="225" t="s">
        <v>613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137</v>
      </c>
      <c r="AU340" s="19" t="s">
        <v>21</v>
      </c>
    </row>
    <row r="341" s="2" customFormat="1" ht="16.5" customHeight="1">
      <c r="A341" s="40"/>
      <c r="B341" s="41"/>
      <c r="C341" s="206" t="s">
        <v>614</v>
      </c>
      <c r="D341" s="206" t="s">
        <v>128</v>
      </c>
      <c r="E341" s="207" t="s">
        <v>615</v>
      </c>
      <c r="F341" s="208" t="s">
        <v>616</v>
      </c>
      <c r="G341" s="209" t="s">
        <v>131</v>
      </c>
      <c r="H341" s="210">
        <v>67.599999999999994</v>
      </c>
      <c r="I341" s="211"/>
      <c r="J341" s="212">
        <f>ROUND(I341*H341,2)</f>
        <v>0</v>
      </c>
      <c r="K341" s="208" t="s">
        <v>31</v>
      </c>
      <c r="L341" s="46"/>
      <c r="M341" s="213" t="s">
        <v>31</v>
      </c>
      <c r="N341" s="214" t="s">
        <v>47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133</v>
      </c>
      <c r="AT341" s="217" t="s">
        <v>128</v>
      </c>
      <c r="AU341" s="217" t="s">
        <v>21</v>
      </c>
      <c r="AY341" s="19" t="s">
        <v>126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84</v>
      </c>
      <c r="BK341" s="218">
        <f>ROUND(I341*H341,2)</f>
        <v>0</v>
      </c>
      <c r="BL341" s="19" t="s">
        <v>133</v>
      </c>
      <c r="BM341" s="217" t="s">
        <v>617</v>
      </c>
    </row>
    <row r="342" s="2" customFormat="1">
      <c r="A342" s="40"/>
      <c r="B342" s="41"/>
      <c r="C342" s="42"/>
      <c r="D342" s="219" t="s">
        <v>135</v>
      </c>
      <c r="E342" s="42"/>
      <c r="F342" s="220" t="s">
        <v>616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135</v>
      </c>
      <c r="AU342" s="19" t="s">
        <v>21</v>
      </c>
    </row>
    <row r="343" s="2" customFormat="1" ht="16.5" customHeight="1">
      <c r="A343" s="40"/>
      <c r="B343" s="41"/>
      <c r="C343" s="206" t="s">
        <v>618</v>
      </c>
      <c r="D343" s="206" t="s">
        <v>128</v>
      </c>
      <c r="E343" s="207" t="s">
        <v>619</v>
      </c>
      <c r="F343" s="208" t="s">
        <v>620</v>
      </c>
      <c r="G343" s="209" t="s">
        <v>154</v>
      </c>
      <c r="H343" s="210">
        <v>0.042000000000000003</v>
      </c>
      <c r="I343" s="211"/>
      <c r="J343" s="212">
        <f>ROUND(I343*H343,2)</f>
        <v>0</v>
      </c>
      <c r="K343" s="208" t="s">
        <v>132</v>
      </c>
      <c r="L343" s="46"/>
      <c r="M343" s="213" t="s">
        <v>31</v>
      </c>
      <c r="N343" s="214" t="s">
        <v>47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133</v>
      </c>
      <c r="AT343" s="217" t="s">
        <v>128</v>
      </c>
      <c r="AU343" s="217" t="s">
        <v>21</v>
      </c>
      <c r="AY343" s="19" t="s">
        <v>126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84</v>
      </c>
      <c r="BK343" s="218">
        <f>ROUND(I343*H343,2)</f>
        <v>0</v>
      </c>
      <c r="BL343" s="19" t="s">
        <v>133</v>
      </c>
      <c r="BM343" s="217" t="s">
        <v>621</v>
      </c>
    </row>
    <row r="344" s="2" customFormat="1">
      <c r="A344" s="40"/>
      <c r="B344" s="41"/>
      <c r="C344" s="42"/>
      <c r="D344" s="219" t="s">
        <v>135</v>
      </c>
      <c r="E344" s="42"/>
      <c r="F344" s="220" t="s">
        <v>622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135</v>
      </c>
      <c r="AU344" s="19" t="s">
        <v>21</v>
      </c>
    </row>
    <row r="345" s="2" customFormat="1">
      <c r="A345" s="40"/>
      <c r="B345" s="41"/>
      <c r="C345" s="42"/>
      <c r="D345" s="224" t="s">
        <v>137</v>
      </c>
      <c r="E345" s="42"/>
      <c r="F345" s="225" t="s">
        <v>623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137</v>
      </c>
      <c r="AU345" s="19" t="s">
        <v>21</v>
      </c>
    </row>
    <row r="346" s="13" customFormat="1">
      <c r="A346" s="13"/>
      <c r="B346" s="226"/>
      <c r="C346" s="227"/>
      <c r="D346" s="219" t="s">
        <v>169</v>
      </c>
      <c r="E346" s="228" t="s">
        <v>31</v>
      </c>
      <c r="F346" s="229" t="s">
        <v>624</v>
      </c>
      <c r="G346" s="227"/>
      <c r="H346" s="230">
        <v>0.042000000000000003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169</v>
      </c>
      <c r="AU346" s="236" t="s">
        <v>21</v>
      </c>
      <c r="AV346" s="13" t="s">
        <v>21</v>
      </c>
      <c r="AW346" s="13" t="s">
        <v>37</v>
      </c>
      <c r="AX346" s="13" t="s">
        <v>76</v>
      </c>
      <c r="AY346" s="236" t="s">
        <v>126</v>
      </c>
    </row>
    <row r="347" s="14" customFormat="1">
      <c r="A347" s="14"/>
      <c r="B347" s="237"/>
      <c r="C347" s="238"/>
      <c r="D347" s="219" t="s">
        <v>169</v>
      </c>
      <c r="E347" s="239" t="s">
        <v>31</v>
      </c>
      <c r="F347" s="240" t="s">
        <v>171</v>
      </c>
      <c r="G347" s="238"/>
      <c r="H347" s="241">
        <v>0.042000000000000003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169</v>
      </c>
      <c r="AU347" s="247" t="s">
        <v>21</v>
      </c>
      <c r="AV347" s="14" t="s">
        <v>133</v>
      </c>
      <c r="AW347" s="14" t="s">
        <v>37</v>
      </c>
      <c r="AX347" s="14" t="s">
        <v>84</v>
      </c>
      <c r="AY347" s="247" t="s">
        <v>126</v>
      </c>
    </row>
    <row r="348" s="2" customFormat="1" ht="16.5" customHeight="1">
      <c r="A348" s="40"/>
      <c r="B348" s="41"/>
      <c r="C348" s="206" t="s">
        <v>625</v>
      </c>
      <c r="D348" s="206" t="s">
        <v>128</v>
      </c>
      <c r="E348" s="207" t="s">
        <v>626</v>
      </c>
      <c r="F348" s="208" t="s">
        <v>627</v>
      </c>
      <c r="G348" s="209" t="s">
        <v>154</v>
      </c>
      <c r="H348" s="210">
        <v>0.042000000000000003</v>
      </c>
      <c r="I348" s="211"/>
      <c r="J348" s="212">
        <f>ROUND(I348*H348,2)</f>
        <v>0</v>
      </c>
      <c r="K348" s="208" t="s">
        <v>132</v>
      </c>
      <c r="L348" s="46"/>
      <c r="M348" s="213" t="s">
        <v>31</v>
      </c>
      <c r="N348" s="214" t="s">
        <v>47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133</v>
      </c>
      <c r="AT348" s="217" t="s">
        <v>128</v>
      </c>
      <c r="AU348" s="217" t="s">
        <v>21</v>
      </c>
      <c r="AY348" s="19" t="s">
        <v>126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84</v>
      </c>
      <c r="BK348" s="218">
        <f>ROUND(I348*H348,2)</f>
        <v>0</v>
      </c>
      <c r="BL348" s="19" t="s">
        <v>133</v>
      </c>
      <c r="BM348" s="217" t="s">
        <v>628</v>
      </c>
    </row>
    <row r="349" s="2" customFormat="1">
      <c r="A349" s="40"/>
      <c r="B349" s="41"/>
      <c r="C349" s="42"/>
      <c r="D349" s="219" t="s">
        <v>135</v>
      </c>
      <c r="E349" s="42"/>
      <c r="F349" s="220" t="s">
        <v>629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135</v>
      </c>
      <c r="AU349" s="19" t="s">
        <v>21</v>
      </c>
    </row>
    <row r="350" s="2" customFormat="1">
      <c r="A350" s="40"/>
      <c r="B350" s="41"/>
      <c r="C350" s="42"/>
      <c r="D350" s="224" t="s">
        <v>137</v>
      </c>
      <c r="E350" s="42"/>
      <c r="F350" s="225" t="s">
        <v>630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137</v>
      </c>
      <c r="AU350" s="19" t="s">
        <v>21</v>
      </c>
    </row>
    <row r="351" s="2" customFormat="1" ht="16.5" customHeight="1">
      <c r="A351" s="40"/>
      <c r="B351" s="41"/>
      <c r="C351" s="206" t="s">
        <v>631</v>
      </c>
      <c r="D351" s="206" t="s">
        <v>128</v>
      </c>
      <c r="E351" s="207" t="s">
        <v>632</v>
      </c>
      <c r="F351" s="208" t="s">
        <v>633</v>
      </c>
      <c r="G351" s="209" t="s">
        <v>634</v>
      </c>
      <c r="H351" s="210">
        <v>2</v>
      </c>
      <c r="I351" s="211"/>
      <c r="J351" s="212">
        <f>ROUND(I351*H351,2)</f>
        <v>0</v>
      </c>
      <c r="K351" s="208" t="s">
        <v>132</v>
      </c>
      <c r="L351" s="46"/>
      <c r="M351" s="213" t="s">
        <v>31</v>
      </c>
      <c r="N351" s="214" t="s">
        <v>47</v>
      </c>
      <c r="O351" s="86"/>
      <c r="P351" s="215">
        <f>O351*H351</f>
        <v>0</v>
      </c>
      <c r="Q351" s="215">
        <v>0.10661</v>
      </c>
      <c r="R351" s="215">
        <f>Q351*H351</f>
        <v>0.21321999999999999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133</v>
      </c>
      <c r="AT351" s="217" t="s">
        <v>128</v>
      </c>
      <c r="AU351" s="217" t="s">
        <v>21</v>
      </c>
      <c r="AY351" s="19" t="s">
        <v>126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84</v>
      </c>
      <c r="BK351" s="218">
        <f>ROUND(I351*H351,2)</f>
        <v>0</v>
      </c>
      <c r="BL351" s="19" t="s">
        <v>133</v>
      </c>
      <c r="BM351" s="217" t="s">
        <v>635</v>
      </c>
    </row>
    <row r="352" s="2" customFormat="1">
      <c r="A352" s="40"/>
      <c r="B352" s="41"/>
      <c r="C352" s="42"/>
      <c r="D352" s="219" t="s">
        <v>135</v>
      </c>
      <c r="E352" s="42"/>
      <c r="F352" s="220" t="s">
        <v>636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135</v>
      </c>
      <c r="AU352" s="19" t="s">
        <v>21</v>
      </c>
    </row>
    <row r="353" s="2" customFormat="1">
      <c r="A353" s="40"/>
      <c r="B353" s="41"/>
      <c r="C353" s="42"/>
      <c r="D353" s="224" t="s">
        <v>137</v>
      </c>
      <c r="E353" s="42"/>
      <c r="F353" s="225" t="s">
        <v>637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137</v>
      </c>
      <c r="AU353" s="19" t="s">
        <v>21</v>
      </c>
    </row>
    <row r="354" s="2" customFormat="1" ht="16.5" customHeight="1">
      <c r="A354" s="40"/>
      <c r="B354" s="41"/>
      <c r="C354" s="206" t="s">
        <v>638</v>
      </c>
      <c r="D354" s="206" t="s">
        <v>128</v>
      </c>
      <c r="E354" s="207" t="s">
        <v>639</v>
      </c>
      <c r="F354" s="208" t="s">
        <v>640</v>
      </c>
      <c r="G354" s="209" t="s">
        <v>634</v>
      </c>
      <c r="H354" s="210">
        <v>2</v>
      </c>
      <c r="I354" s="211"/>
      <c r="J354" s="212">
        <f>ROUND(I354*H354,2)</f>
        <v>0</v>
      </c>
      <c r="K354" s="208" t="s">
        <v>132</v>
      </c>
      <c r="L354" s="46"/>
      <c r="M354" s="213" t="s">
        <v>31</v>
      </c>
      <c r="N354" s="214" t="s">
        <v>47</v>
      </c>
      <c r="O354" s="86"/>
      <c r="P354" s="215">
        <f>O354*H354</f>
        <v>0</v>
      </c>
      <c r="Q354" s="215">
        <v>0.024240000000000001</v>
      </c>
      <c r="R354" s="215">
        <f>Q354*H354</f>
        <v>0.048480000000000002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133</v>
      </c>
      <c r="AT354" s="217" t="s">
        <v>128</v>
      </c>
      <c r="AU354" s="217" t="s">
        <v>21</v>
      </c>
      <c r="AY354" s="19" t="s">
        <v>126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84</v>
      </c>
      <c r="BK354" s="218">
        <f>ROUND(I354*H354,2)</f>
        <v>0</v>
      </c>
      <c r="BL354" s="19" t="s">
        <v>133</v>
      </c>
      <c r="BM354" s="217" t="s">
        <v>641</v>
      </c>
    </row>
    <row r="355" s="2" customFormat="1">
      <c r="A355" s="40"/>
      <c r="B355" s="41"/>
      <c r="C355" s="42"/>
      <c r="D355" s="219" t="s">
        <v>135</v>
      </c>
      <c r="E355" s="42"/>
      <c r="F355" s="220" t="s">
        <v>642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135</v>
      </c>
      <c r="AU355" s="19" t="s">
        <v>21</v>
      </c>
    </row>
    <row r="356" s="2" customFormat="1">
      <c r="A356" s="40"/>
      <c r="B356" s="41"/>
      <c r="C356" s="42"/>
      <c r="D356" s="224" t="s">
        <v>137</v>
      </c>
      <c r="E356" s="42"/>
      <c r="F356" s="225" t="s">
        <v>643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137</v>
      </c>
      <c r="AU356" s="19" t="s">
        <v>21</v>
      </c>
    </row>
    <row r="357" s="2" customFormat="1" ht="16.5" customHeight="1">
      <c r="A357" s="40"/>
      <c r="B357" s="41"/>
      <c r="C357" s="206" t="s">
        <v>644</v>
      </c>
      <c r="D357" s="206" t="s">
        <v>128</v>
      </c>
      <c r="E357" s="207" t="s">
        <v>645</v>
      </c>
      <c r="F357" s="208" t="s">
        <v>646</v>
      </c>
      <c r="G357" s="209" t="s">
        <v>634</v>
      </c>
      <c r="H357" s="210">
        <v>2</v>
      </c>
      <c r="I357" s="211"/>
      <c r="J357" s="212">
        <f>ROUND(I357*H357,2)</f>
        <v>0</v>
      </c>
      <c r="K357" s="208" t="s">
        <v>132</v>
      </c>
      <c r="L357" s="46"/>
      <c r="M357" s="213" t="s">
        <v>31</v>
      </c>
      <c r="N357" s="214" t="s">
        <v>47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133</v>
      </c>
      <c r="AT357" s="217" t="s">
        <v>128</v>
      </c>
      <c r="AU357" s="217" t="s">
        <v>21</v>
      </c>
      <c r="AY357" s="19" t="s">
        <v>126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84</v>
      </c>
      <c r="BK357" s="218">
        <f>ROUND(I357*H357,2)</f>
        <v>0</v>
      </c>
      <c r="BL357" s="19" t="s">
        <v>133</v>
      </c>
      <c r="BM357" s="217" t="s">
        <v>647</v>
      </c>
    </row>
    <row r="358" s="2" customFormat="1">
      <c r="A358" s="40"/>
      <c r="B358" s="41"/>
      <c r="C358" s="42"/>
      <c r="D358" s="219" t="s">
        <v>135</v>
      </c>
      <c r="E358" s="42"/>
      <c r="F358" s="220" t="s">
        <v>648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135</v>
      </c>
      <c r="AU358" s="19" t="s">
        <v>21</v>
      </c>
    </row>
    <row r="359" s="2" customFormat="1">
      <c r="A359" s="40"/>
      <c r="B359" s="41"/>
      <c r="C359" s="42"/>
      <c r="D359" s="224" t="s">
        <v>137</v>
      </c>
      <c r="E359" s="42"/>
      <c r="F359" s="225" t="s">
        <v>649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137</v>
      </c>
      <c r="AU359" s="19" t="s">
        <v>21</v>
      </c>
    </row>
    <row r="360" s="2" customFormat="1" ht="21.75" customHeight="1">
      <c r="A360" s="40"/>
      <c r="B360" s="41"/>
      <c r="C360" s="206" t="s">
        <v>650</v>
      </c>
      <c r="D360" s="206" t="s">
        <v>128</v>
      </c>
      <c r="E360" s="207" t="s">
        <v>651</v>
      </c>
      <c r="F360" s="208" t="s">
        <v>652</v>
      </c>
      <c r="G360" s="209" t="s">
        <v>634</v>
      </c>
      <c r="H360" s="210">
        <v>2</v>
      </c>
      <c r="I360" s="211"/>
      <c r="J360" s="212">
        <f>ROUND(I360*H360,2)</f>
        <v>0</v>
      </c>
      <c r="K360" s="208" t="s">
        <v>132</v>
      </c>
      <c r="L360" s="46"/>
      <c r="M360" s="213" t="s">
        <v>31</v>
      </c>
      <c r="N360" s="214" t="s">
        <v>47</v>
      </c>
      <c r="O360" s="86"/>
      <c r="P360" s="215">
        <f>O360*H360</f>
        <v>0</v>
      </c>
      <c r="Q360" s="215">
        <v>0.092920000000000003</v>
      </c>
      <c r="R360" s="215">
        <f>Q360*H360</f>
        <v>0.18584000000000001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133</v>
      </c>
      <c r="AT360" s="217" t="s">
        <v>128</v>
      </c>
      <c r="AU360" s="217" t="s">
        <v>21</v>
      </c>
      <c r="AY360" s="19" t="s">
        <v>126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84</v>
      </c>
      <c r="BK360" s="218">
        <f>ROUND(I360*H360,2)</f>
        <v>0</v>
      </c>
      <c r="BL360" s="19" t="s">
        <v>133</v>
      </c>
      <c r="BM360" s="217" t="s">
        <v>653</v>
      </c>
    </row>
    <row r="361" s="2" customFormat="1">
      <c r="A361" s="40"/>
      <c r="B361" s="41"/>
      <c r="C361" s="42"/>
      <c r="D361" s="219" t="s">
        <v>135</v>
      </c>
      <c r="E361" s="42"/>
      <c r="F361" s="220" t="s">
        <v>654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135</v>
      </c>
      <c r="AU361" s="19" t="s">
        <v>21</v>
      </c>
    </row>
    <row r="362" s="2" customFormat="1">
      <c r="A362" s="40"/>
      <c r="B362" s="41"/>
      <c r="C362" s="42"/>
      <c r="D362" s="224" t="s">
        <v>137</v>
      </c>
      <c r="E362" s="42"/>
      <c r="F362" s="225" t="s">
        <v>655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137</v>
      </c>
      <c r="AU362" s="19" t="s">
        <v>21</v>
      </c>
    </row>
    <row r="363" s="2" customFormat="1" ht="16.5" customHeight="1">
      <c r="A363" s="40"/>
      <c r="B363" s="41"/>
      <c r="C363" s="206" t="s">
        <v>656</v>
      </c>
      <c r="D363" s="206" t="s">
        <v>128</v>
      </c>
      <c r="E363" s="207" t="s">
        <v>657</v>
      </c>
      <c r="F363" s="208" t="s">
        <v>658</v>
      </c>
      <c r="G363" s="209" t="s">
        <v>154</v>
      </c>
      <c r="H363" s="210">
        <v>0.021000000000000001</v>
      </c>
      <c r="I363" s="211"/>
      <c r="J363" s="212">
        <f>ROUND(I363*H363,2)</f>
        <v>0</v>
      </c>
      <c r="K363" s="208" t="s">
        <v>31</v>
      </c>
      <c r="L363" s="46"/>
      <c r="M363" s="213" t="s">
        <v>31</v>
      </c>
      <c r="N363" s="214" t="s">
        <v>47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133</v>
      </c>
      <c r="AT363" s="217" t="s">
        <v>128</v>
      </c>
      <c r="AU363" s="217" t="s">
        <v>21</v>
      </c>
      <c r="AY363" s="19" t="s">
        <v>126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84</v>
      </c>
      <c r="BK363" s="218">
        <f>ROUND(I363*H363,2)</f>
        <v>0</v>
      </c>
      <c r="BL363" s="19" t="s">
        <v>133</v>
      </c>
      <c r="BM363" s="217" t="s">
        <v>659</v>
      </c>
    </row>
    <row r="364" s="2" customFormat="1">
      <c r="A364" s="40"/>
      <c r="B364" s="41"/>
      <c r="C364" s="42"/>
      <c r="D364" s="219" t="s">
        <v>135</v>
      </c>
      <c r="E364" s="42"/>
      <c r="F364" s="220" t="s">
        <v>660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135</v>
      </c>
      <c r="AU364" s="19" t="s">
        <v>21</v>
      </c>
    </row>
    <row r="365" s="16" customFormat="1">
      <c r="A365" s="16"/>
      <c r="B365" s="263"/>
      <c r="C365" s="264"/>
      <c r="D365" s="219" t="s">
        <v>169</v>
      </c>
      <c r="E365" s="265" t="s">
        <v>31</v>
      </c>
      <c r="F365" s="266" t="s">
        <v>661</v>
      </c>
      <c r="G365" s="264"/>
      <c r="H365" s="265" t="s">
        <v>31</v>
      </c>
      <c r="I365" s="267"/>
      <c r="J365" s="264"/>
      <c r="K365" s="264"/>
      <c r="L365" s="268"/>
      <c r="M365" s="269"/>
      <c r="N365" s="270"/>
      <c r="O365" s="270"/>
      <c r="P365" s="270"/>
      <c r="Q365" s="270"/>
      <c r="R365" s="270"/>
      <c r="S365" s="270"/>
      <c r="T365" s="271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72" t="s">
        <v>169</v>
      </c>
      <c r="AU365" s="272" t="s">
        <v>21</v>
      </c>
      <c r="AV365" s="16" t="s">
        <v>84</v>
      </c>
      <c r="AW365" s="16" t="s">
        <v>37</v>
      </c>
      <c r="AX365" s="16" t="s">
        <v>76</v>
      </c>
      <c r="AY365" s="272" t="s">
        <v>126</v>
      </c>
    </row>
    <row r="366" s="13" customFormat="1">
      <c r="A366" s="13"/>
      <c r="B366" s="226"/>
      <c r="C366" s="227"/>
      <c r="D366" s="219" t="s">
        <v>169</v>
      </c>
      <c r="E366" s="228" t="s">
        <v>31</v>
      </c>
      <c r="F366" s="229" t="s">
        <v>662</v>
      </c>
      <c r="G366" s="227"/>
      <c r="H366" s="230">
        <v>0.021000000000000001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169</v>
      </c>
      <c r="AU366" s="236" t="s">
        <v>21</v>
      </c>
      <c r="AV366" s="13" t="s">
        <v>21</v>
      </c>
      <c r="AW366" s="13" t="s">
        <v>37</v>
      </c>
      <c r="AX366" s="13" t="s">
        <v>76</v>
      </c>
      <c r="AY366" s="236" t="s">
        <v>126</v>
      </c>
    </row>
    <row r="367" s="14" customFormat="1">
      <c r="A367" s="14"/>
      <c r="B367" s="237"/>
      <c r="C367" s="238"/>
      <c r="D367" s="219" t="s">
        <v>169</v>
      </c>
      <c r="E367" s="239" t="s">
        <v>31</v>
      </c>
      <c r="F367" s="240" t="s">
        <v>171</v>
      </c>
      <c r="G367" s="238"/>
      <c r="H367" s="241">
        <v>0.021000000000000001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169</v>
      </c>
      <c r="AU367" s="247" t="s">
        <v>21</v>
      </c>
      <c r="AV367" s="14" t="s">
        <v>133</v>
      </c>
      <c r="AW367" s="14" t="s">
        <v>37</v>
      </c>
      <c r="AX367" s="14" t="s">
        <v>84</v>
      </c>
      <c r="AY367" s="247" t="s">
        <v>126</v>
      </c>
    </row>
    <row r="368" s="2" customFormat="1" ht="16.5" customHeight="1">
      <c r="A368" s="40"/>
      <c r="B368" s="41"/>
      <c r="C368" s="206" t="s">
        <v>663</v>
      </c>
      <c r="D368" s="206" t="s">
        <v>128</v>
      </c>
      <c r="E368" s="207" t="s">
        <v>664</v>
      </c>
      <c r="F368" s="208" t="s">
        <v>665</v>
      </c>
      <c r="G368" s="209" t="s">
        <v>131</v>
      </c>
      <c r="H368" s="210">
        <v>67.599999999999994</v>
      </c>
      <c r="I368" s="211"/>
      <c r="J368" s="212">
        <f>ROUND(I368*H368,2)</f>
        <v>0</v>
      </c>
      <c r="K368" s="208" t="s">
        <v>132</v>
      </c>
      <c r="L368" s="46"/>
      <c r="M368" s="213" t="s">
        <v>31</v>
      </c>
      <c r="N368" s="214" t="s">
        <v>47</v>
      </c>
      <c r="O368" s="86"/>
      <c r="P368" s="215">
        <f>O368*H368</f>
        <v>0</v>
      </c>
      <c r="Q368" s="215">
        <v>0.00012999999999999999</v>
      </c>
      <c r="R368" s="215">
        <f>Q368*H368</f>
        <v>0.0087879999999999989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133</v>
      </c>
      <c r="AT368" s="217" t="s">
        <v>128</v>
      </c>
      <c r="AU368" s="217" t="s">
        <v>21</v>
      </c>
      <c r="AY368" s="19" t="s">
        <v>126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133</v>
      </c>
      <c r="BM368" s="217" t="s">
        <v>666</v>
      </c>
    </row>
    <row r="369" s="2" customFormat="1">
      <c r="A369" s="40"/>
      <c r="B369" s="41"/>
      <c r="C369" s="42"/>
      <c r="D369" s="219" t="s">
        <v>135</v>
      </c>
      <c r="E369" s="42"/>
      <c r="F369" s="220" t="s">
        <v>667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135</v>
      </c>
      <c r="AU369" s="19" t="s">
        <v>21</v>
      </c>
    </row>
    <row r="370" s="2" customFormat="1">
      <c r="A370" s="40"/>
      <c r="B370" s="41"/>
      <c r="C370" s="42"/>
      <c r="D370" s="224" t="s">
        <v>137</v>
      </c>
      <c r="E370" s="42"/>
      <c r="F370" s="225" t="s">
        <v>668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137</v>
      </c>
      <c r="AU370" s="19" t="s">
        <v>21</v>
      </c>
    </row>
    <row r="371" s="12" customFormat="1" ht="22.8" customHeight="1">
      <c r="A371" s="12"/>
      <c r="B371" s="190"/>
      <c r="C371" s="191"/>
      <c r="D371" s="192" t="s">
        <v>75</v>
      </c>
      <c r="E371" s="204" t="s">
        <v>187</v>
      </c>
      <c r="F371" s="204" t="s">
        <v>230</v>
      </c>
      <c r="G371" s="191"/>
      <c r="H371" s="191"/>
      <c r="I371" s="194"/>
      <c r="J371" s="205">
        <f>BK371</f>
        <v>0</v>
      </c>
      <c r="K371" s="191"/>
      <c r="L371" s="196"/>
      <c r="M371" s="197"/>
      <c r="N371" s="198"/>
      <c r="O371" s="198"/>
      <c r="P371" s="199">
        <f>SUM(P372:P381)</f>
        <v>0</v>
      </c>
      <c r="Q371" s="198"/>
      <c r="R371" s="199">
        <f>SUM(R372:R381)</f>
        <v>0.0012249000000000001</v>
      </c>
      <c r="S371" s="198"/>
      <c r="T371" s="200">
        <f>SUM(T372:T381)</f>
        <v>0.033000000000000002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1" t="s">
        <v>84</v>
      </c>
      <c r="AT371" s="202" t="s">
        <v>75</v>
      </c>
      <c r="AU371" s="202" t="s">
        <v>84</v>
      </c>
      <c r="AY371" s="201" t="s">
        <v>126</v>
      </c>
      <c r="BK371" s="203">
        <f>SUM(BK372:BK381)</f>
        <v>0</v>
      </c>
    </row>
    <row r="372" s="2" customFormat="1" ht="16.5" customHeight="1">
      <c r="A372" s="40"/>
      <c r="B372" s="41"/>
      <c r="C372" s="206" t="s">
        <v>669</v>
      </c>
      <c r="D372" s="206" t="s">
        <v>128</v>
      </c>
      <c r="E372" s="207" t="s">
        <v>670</v>
      </c>
      <c r="F372" s="208" t="s">
        <v>671</v>
      </c>
      <c r="G372" s="209" t="s">
        <v>175</v>
      </c>
      <c r="H372" s="210">
        <v>12.99</v>
      </c>
      <c r="I372" s="211"/>
      <c r="J372" s="212">
        <f>ROUND(I372*H372,2)</f>
        <v>0</v>
      </c>
      <c r="K372" s="208" t="s">
        <v>132</v>
      </c>
      <c r="L372" s="46"/>
      <c r="M372" s="213" t="s">
        <v>31</v>
      </c>
      <c r="N372" s="214" t="s">
        <v>47</v>
      </c>
      <c r="O372" s="86"/>
      <c r="P372" s="215">
        <f>O372*H372</f>
        <v>0</v>
      </c>
      <c r="Q372" s="215">
        <v>1.0000000000000001E-05</v>
      </c>
      <c r="R372" s="215">
        <f>Q372*H372</f>
        <v>0.00012990000000000001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133</v>
      </c>
      <c r="AT372" s="217" t="s">
        <v>128</v>
      </c>
      <c r="AU372" s="217" t="s">
        <v>21</v>
      </c>
      <c r="AY372" s="19" t="s">
        <v>126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84</v>
      </c>
      <c r="BK372" s="218">
        <f>ROUND(I372*H372,2)</f>
        <v>0</v>
      </c>
      <c r="BL372" s="19" t="s">
        <v>133</v>
      </c>
      <c r="BM372" s="217" t="s">
        <v>672</v>
      </c>
    </row>
    <row r="373" s="2" customFormat="1">
      <c r="A373" s="40"/>
      <c r="B373" s="41"/>
      <c r="C373" s="42"/>
      <c r="D373" s="219" t="s">
        <v>135</v>
      </c>
      <c r="E373" s="42"/>
      <c r="F373" s="220" t="s">
        <v>673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135</v>
      </c>
      <c r="AU373" s="19" t="s">
        <v>21</v>
      </c>
    </row>
    <row r="374" s="2" customFormat="1">
      <c r="A374" s="40"/>
      <c r="B374" s="41"/>
      <c r="C374" s="42"/>
      <c r="D374" s="224" t="s">
        <v>137</v>
      </c>
      <c r="E374" s="42"/>
      <c r="F374" s="225" t="s">
        <v>674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137</v>
      </c>
      <c r="AU374" s="19" t="s">
        <v>21</v>
      </c>
    </row>
    <row r="375" s="13" customFormat="1">
      <c r="A375" s="13"/>
      <c r="B375" s="226"/>
      <c r="C375" s="227"/>
      <c r="D375" s="219" t="s">
        <v>169</v>
      </c>
      <c r="E375" s="228" t="s">
        <v>31</v>
      </c>
      <c r="F375" s="229" t="s">
        <v>675</v>
      </c>
      <c r="G375" s="227"/>
      <c r="H375" s="230">
        <v>12.99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169</v>
      </c>
      <c r="AU375" s="236" t="s">
        <v>21</v>
      </c>
      <c r="AV375" s="13" t="s">
        <v>21</v>
      </c>
      <c r="AW375" s="13" t="s">
        <v>37</v>
      </c>
      <c r="AX375" s="13" t="s">
        <v>76</v>
      </c>
      <c r="AY375" s="236" t="s">
        <v>126</v>
      </c>
    </row>
    <row r="376" s="14" customFormat="1">
      <c r="A376" s="14"/>
      <c r="B376" s="237"/>
      <c r="C376" s="238"/>
      <c r="D376" s="219" t="s">
        <v>169</v>
      </c>
      <c r="E376" s="239" t="s">
        <v>31</v>
      </c>
      <c r="F376" s="240" t="s">
        <v>171</v>
      </c>
      <c r="G376" s="238"/>
      <c r="H376" s="241">
        <v>12.99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169</v>
      </c>
      <c r="AU376" s="247" t="s">
        <v>21</v>
      </c>
      <c r="AV376" s="14" t="s">
        <v>133</v>
      </c>
      <c r="AW376" s="14" t="s">
        <v>37</v>
      </c>
      <c r="AX376" s="14" t="s">
        <v>84</v>
      </c>
      <c r="AY376" s="247" t="s">
        <v>126</v>
      </c>
    </row>
    <row r="377" s="2" customFormat="1" ht="16.5" customHeight="1">
      <c r="A377" s="40"/>
      <c r="B377" s="41"/>
      <c r="C377" s="206" t="s">
        <v>676</v>
      </c>
      <c r="D377" s="206" t="s">
        <v>128</v>
      </c>
      <c r="E377" s="207" t="s">
        <v>677</v>
      </c>
      <c r="F377" s="208" t="s">
        <v>678</v>
      </c>
      <c r="G377" s="209" t="s">
        <v>131</v>
      </c>
      <c r="H377" s="210">
        <v>0.29999999999999999</v>
      </c>
      <c r="I377" s="211"/>
      <c r="J377" s="212">
        <f>ROUND(I377*H377,2)</f>
        <v>0</v>
      </c>
      <c r="K377" s="208" t="s">
        <v>132</v>
      </c>
      <c r="L377" s="46"/>
      <c r="M377" s="213" t="s">
        <v>31</v>
      </c>
      <c r="N377" s="214" t="s">
        <v>47</v>
      </c>
      <c r="O377" s="86"/>
      <c r="P377" s="215">
        <f>O377*H377</f>
        <v>0</v>
      </c>
      <c r="Q377" s="215">
        <v>0.00365</v>
      </c>
      <c r="R377" s="215">
        <f>Q377*H377</f>
        <v>0.0010950000000000001</v>
      </c>
      <c r="S377" s="215">
        <v>0.11</v>
      </c>
      <c r="T377" s="216">
        <f>S377*H377</f>
        <v>0.033000000000000002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133</v>
      </c>
      <c r="AT377" s="217" t="s">
        <v>128</v>
      </c>
      <c r="AU377" s="217" t="s">
        <v>21</v>
      </c>
      <c r="AY377" s="19" t="s">
        <v>126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84</v>
      </c>
      <c r="BK377" s="218">
        <f>ROUND(I377*H377,2)</f>
        <v>0</v>
      </c>
      <c r="BL377" s="19" t="s">
        <v>133</v>
      </c>
      <c r="BM377" s="217" t="s">
        <v>679</v>
      </c>
    </row>
    <row r="378" s="2" customFormat="1">
      <c r="A378" s="40"/>
      <c r="B378" s="41"/>
      <c r="C378" s="42"/>
      <c r="D378" s="219" t="s">
        <v>135</v>
      </c>
      <c r="E378" s="42"/>
      <c r="F378" s="220" t="s">
        <v>680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135</v>
      </c>
      <c r="AU378" s="19" t="s">
        <v>21</v>
      </c>
    </row>
    <row r="379" s="2" customFormat="1">
      <c r="A379" s="40"/>
      <c r="B379" s="41"/>
      <c r="C379" s="42"/>
      <c r="D379" s="224" t="s">
        <v>137</v>
      </c>
      <c r="E379" s="42"/>
      <c r="F379" s="225" t="s">
        <v>681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137</v>
      </c>
      <c r="AU379" s="19" t="s">
        <v>21</v>
      </c>
    </row>
    <row r="380" s="13" customFormat="1">
      <c r="A380" s="13"/>
      <c r="B380" s="226"/>
      <c r="C380" s="227"/>
      <c r="D380" s="219" t="s">
        <v>169</v>
      </c>
      <c r="E380" s="228" t="s">
        <v>31</v>
      </c>
      <c r="F380" s="229" t="s">
        <v>682</v>
      </c>
      <c r="G380" s="227"/>
      <c r="H380" s="230">
        <v>0.29999999999999999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169</v>
      </c>
      <c r="AU380" s="236" t="s">
        <v>21</v>
      </c>
      <c r="AV380" s="13" t="s">
        <v>21</v>
      </c>
      <c r="AW380" s="13" t="s">
        <v>37</v>
      </c>
      <c r="AX380" s="13" t="s">
        <v>76</v>
      </c>
      <c r="AY380" s="236" t="s">
        <v>126</v>
      </c>
    </row>
    <row r="381" s="14" customFormat="1">
      <c r="A381" s="14"/>
      <c r="B381" s="237"/>
      <c r="C381" s="238"/>
      <c r="D381" s="219" t="s">
        <v>169</v>
      </c>
      <c r="E381" s="239" t="s">
        <v>31</v>
      </c>
      <c r="F381" s="240" t="s">
        <v>171</v>
      </c>
      <c r="G381" s="238"/>
      <c r="H381" s="241">
        <v>0.29999999999999999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169</v>
      </c>
      <c r="AU381" s="247" t="s">
        <v>21</v>
      </c>
      <c r="AV381" s="14" t="s">
        <v>133</v>
      </c>
      <c r="AW381" s="14" t="s">
        <v>37</v>
      </c>
      <c r="AX381" s="14" t="s">
        <v>84</v>
      </c>
      <c r="AY381" s="247" t="s">
        <v>126</v>
      </c>
    </row>
    <row r="382" s="12" customFormat="1" ht="22.8" customHeight="1">
      <c r="A382" s="12"/>
      <c r="B382" s="190"/>
      <c r="C382" s="191"/>
      <c r="D382" s="192" t="s">
        <v>75</v>
      </c>
      <c r="E382" s="204" t="s">
        <v>237</v>
      </c>
      <c r="F382" s="204" t="s">
        <v>238</v>
      </c>
      <c r="G382" s="191"/>
      <c r="H382" s="191"/>
      <c r="I382" s="194"/>
      <c r="J382" s="205">
        <f>BK382</f>
        <v>0</v>
      </c>
      <c r="K382" s="191"/>
      <c r="L382" s="196"/>
      <c r="M382" s="197"/>
      <c r="N382" s="198"/>
      <c r="O382" s="198"/>
      <c r="P382" s="199">
        <f>SUM(P383:P421)</f>
        <v>0</v>
      </c>
      <c r="Q382" s="198"/>
      <c r="R382" s="199">
        <f>SUM(R383:R421)</f>
        <v>0</v>
      </c>
      <c r="S382" s="198"/>
      <c r="T382" s="200">
        <f>SUM(T383:T421)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1" t="s">
        <v>84</v>
      </c>
      <c r="AT382" s="202" t="s">
        <v>75</v>
      </c>
      <c r="AU382" s="202" t="s">
        <v>84</v>
      </c>
      <c r="AY382" s="201" t="s">
        <v>126</v>
      </c>
      <c r="BK382" s="203">
        <f>SUM(BK383:BK421)</f>
        <v>0</v>
      </c>
    </row>
    <row r="383" s="2" customFormat="1" ht="16.5" customHeight="1">
      <c r="A383" s="40"/>
      <c r="B383" s="41"/>
      <c r="C383" s="206" t="s">
        <v>683</v>
      </c>
      <c r="D383" s="206" t="s">
        <v>128</v>
      </c>
      <c r="E383" s="207" t="s">
        <v>684</v>
      </c>
      <c r="F383" s="208" t="s">
        <v>685</v>
      </c>
      <c r="G383" s="209" t="s">
        <v>686</v>
      </c>
      <c r="H383" s="210">
        <v>2</v>
      </c>
      <c r="I383" s="211"/>
      <c r="J383" s="212">
        <f>ROUND(I383*H383,2)</f>
        <v>0</v>
      </c>
      <c r="K383" s="208" t="s">
        <v>31</v>
      </c>
      <c r="L383" s="46"/>
      <c r="M383" s="213" t="s">
        <v>31</v>
      </c>
      <c r="N383" s="214" t="s">
        <v>47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133</v>
      </c>
      <c r="AT383" s="217" t="s">
        <v>128</v>
      </c>
      <c r="AU383" s="217" t="s">
        <v>21</v>
      </c>
      <c r="AY383" s="19" t="s">
        <v>126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84</v>
      </c>
      <c r="BK383" s="218">
        <f>ROUND(I383*H383,2)</f>
        <v>0</v>
      </c>
      <c r="BL383" s="19" t="s">
        <v>133</v>
      </c>
      <c r="BM383" s="217" t="s">
        <v>687</v>
      </c>
    </row>
    <row r="384" s="2" customFormat="1">
      <c r="A384" s="40"/>
      <c r="B384" s="41"/>
      <c r="C384" s="42"/>
      <c r="D384" s="219" t="s">
        <v>135</v>
      </c>
      <c r="E384" s="42"/>
      <c r="F384" s="220" t="s">
        <v>685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135</v>
      </c>
      <c r="AU384" s="19" t="s">
        <v>21</v>
      </c>
    </row>
    <row r="385" s="2" customFormat="1" ht="16.5" customHeight="1">
      <c r="A385" s="40"/>
      <c r="B385" s="41"/>
      <c r="C385" s="206" t="s">
        <v>688</v>
      </c>
      <c r="D385" s="206" t="s">
        <v>128</v>
      </c>
      <c r="E385" s="207" t="s">
        <v>689</v>
      </c>
      <c r="F385" s="208" t="s">
        <v>690</v>
      </c>
      <c r="G385" s="209" t="s">
        <v>217</v>
      </c>
      <c r="H385" s="210">
        <v>5.7190000000000003</v>
      </c>
      <c r="I385" s="211"/>
      <c r="J385" s="212">
        <f>ROUND(I385*H385,2)</f>
        <v>0</v>
      </c>
      <c r="K385" s="208" t="s">
        <v>132</v>
      </c>
      <c r="L385" s="46"/>
      <c r="M385" s="213" t="s">
        <v>31</v>
      </c>
      <c r="N385" s="214" t="s">
        <v>47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133</v>
      </c>
      <c r="AT385" s="217" t="s">
        <v>128</v>
      </c>
      <c r="AU385" s="217" t="s">
        <v>21</v>
      </c>
      <c r="AY385" s="19" t="s">
        <v>126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84</v>
      </c>
      <c r="BK385" s="218">
        <f>ROUND(I385*H385,2)</f>
        <v>0</v>
      </c>
      <c r="BL385" s="19" t="s">
        <v>133</v>
      </c>
      <c r="BM385" s="217" t="s">
        <v>691</v>
      </c>
    </row>
    <row r="386" s="2" customFormat="1">
      <c r="A386" s="40"/>
      <c r="B386" s="41"/>
      <c r="C386" s="42"/>
      <c r="D386" s="219" t="s">
        <v>135</v>
      </c>
      <c r="E386" s="42"/>
      <c r="F386" s="220" t="s">
        <v>692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135</v>
      </c>
      <c r="AU386" s="19" t="s">
        <v>21</v>
      </c>
    </row>
    <row r="387" s="2" customFormat="1">
      <c r="A387" s="40"/>
      <c r="B387" s="41"/>
      <c r="C387" s="42"/>
      <c r="D387" s="224" t="s">
        <v>137</v>
      </c>
      <c r="E387" s="42"/>
      <c r="F387" s="225" t="s">
        <v>693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137</v>
      </c>
      <c r="AU387" s="19" t="s">
        <v>21</v>
      </c>
    </row>
    <row r="388" s="13" customFormat="1">
      <c r="A388" s="13"/>
      <c r="B388" s="226"/>
      <c r="C388" s="227"/>
      <c r="D388" s="219" t="s">
        <v>169</v>
      </c>
      <c r="E388" s="228" t="s">
        <v>31</v>
      </c>
      <c r="F388" s="229" t="s">
        <v>694</v>
      </c>
      <c r="G388" s="227"/>
      <c r="H388" s="230">
        <v>2.5880000000000001</v>
      </c>
      <c r="I388" s="231"/>
      <c r="J388" s="227"/>
      <c r="K388" s="227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169</v>
      </c>
      <c r="AU388" s="236" t="s">
        <v>21</v>
      </c>
      <c r="AV388" s="13" t="s">
        <v>21</v>
      </c>
      <c r="AW388" s="13" t="s">
        <v>37</v>
      </c>
      <c r="AX388" s="13" t="s">
        <v>76</v>
      </c>
      <c r="AY388" s="236" t="s">
        <v>126</v>
      </c>
    </row>
    <row r="389" s="13" customFormat="1">
      <c r="A389" s="13"/>
      <c r="B389" s="226"/>
      <c r="C389" s="227"/>
      <c r="D389" s="219" t="s">
        <v>169</v>
      </c>
      <c r="E389" s="228" t="s">
        <v>31</v>
      </c>
      <c r="F389" s="229" t="s">
        <v>695</v>
      </c>
      <c r="G389" s="227"/>
      <c r="H389" s="230">
        <v>3.1309999999999998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169</v>
      </c>
      <c r="AU389" s="236" t="s">
        <v>21</v>
      </c>
      <c r="AV389" s="13" t="s">
        <v>21</v>
      </c>
      <c r="AW389" s="13" t="s">
        <v>37</v>
      </c>
      <c r="AX389" s="13" t="s">
        <v>76</v>
      </c>
      <c r="AY389" s="236" t="s">
        <v>126</v>
      </c>
    </row>
    <row r="390" s="14" customFormat="1">
      <c r="A390" s="14"/>
      <c r="B390" s="237"/>
      <c r="C390" s="238"/>
      <c r="D390" s="219" t="s">
        <v>169</v>
      </c>
      <c r="E390" s="239" t="s">
        <v>31</v>
      </c>
      <c r="F390" s="240" t="s">
        <v>171</v>
      </c>
      <c r="G390" s="238"/>
      <c r="H390" s="241">
        <v>5.7189999999999994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7" t="s">
        <v>169</v>
      </c>
      <c r="AU390" s="247" t="s">
        <v>21</v>
      </c>
      <c r="AV390" s="14" t="s">
        <v>133</v>
      </c>
      <c r="AW390" s="14" t="s">
        <v>37</v>
      </c>
      <c r="AX390" s="14" t="s">
        <v>84</v>
      </c>
      <c r="AY390" s="247" t="s">
        <v>126</v>
      </c>
    </row>
    <row r="391" s="2" customFormat="1" ht="16.5" customHeight="1">
      <c r="A391" s="40"/>
      <c r="B391" s="41"/>
      <c r="C391" s="206" t="s">
        <v>696</v>
      </c>
      <c r="D391" s="206" t="s">
        <v>128</v>
      </c>
      <c r="E391" s="207" t="s">
        <v>697</v>
      </c>
      <c r="F391" s="208" t="s">
        <v>698</v>
      </c>
      <c r="G391" s="209" t="s">
        <v>217</v>
      </c>
      <c r="H391" s="210">
        <v>91.504000000000005</v>
      </c>
      <c r="I391" s="211"/>
      <c r="J391" s="212">
        <f>ROUND(I391*H391,2)</f>
        <v>0</v>
      </c>
      <c r="K391" s="208" t="s">
        <v>132</v>
      </c>
      <c r="L391" s="46"/>
      <c r="M391" s="213" t="s">
        <v>31</v>
      </c>
      <c r="N391" s="214" t="s">
        <v>47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133</v>
      </c>
      <c r="AT391" s="217" t="s">
        <v>128</v>
      </c>
      <c r="AU391" s="217" t="s">
        <v>21</v>
      </c>
      <c r="AY391" s="19" t="s">
        <v>126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84</v>
      </c>
      <c r="BK391" s="218">
        <f>ROUND(I391*H391,2)</f>
        <v>0</v>
      </c>
      <c r="BL391" s="19" t="s">
        <v>133</v>
      </c>
      <c r="BM391" s="217" t="s">
        <v>699</v>
      </c>
    </row>
    <row r="392" s="2" customFormat="1">
      <c r="A392" s="40"/>
      <c r="B392" s="41"/>
      <c r="C392" s="42"/>
      <c r="D392" s="219" t="s">
        <v>135</v>
      </c>
      <c r="E392" s="42"/>
      <c r="F392" s="220" t="s">
        <v>700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135</v>
      </c>
      <c r="AU392" s="19" t="s">
        <v>21</v>
      </c>
    </row>
    <row r="393" s="2" customFormat="1">
      <c r="A393" s="40"/>
      <c r="B393" s="41"/>
      <c r="C393" s="42"/>
      <c r="D393" s="224" t="s">
        <v>137</v>
      </c>
      <c r="E393" s="42"/>
      <c r="F393" s="225" t="s">
        <v>701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137</v>
      </c>
      <c r="AU393" s="19" t="s">
        <v>21</v>
      </c>
    </row>
    <row r="394" s="13" customFormat="1">
      <c r="A394" s="13"/>
      <c r="B394" s="226"/>
      <c r="C394" s="227"/>
      <c r="D394" s="219" t="s">
        <v>169</v>
      </c>
      <c r="E394" s="228" t="s">
        <v>31</v>
      </c>
      <c r="F394" s="229" t="s">
        <v>702</v>
      </c>
      <c r="G394" s="227"/>
      <c r="H394" s="230">
        <v>91.504000000000005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169</v>
      </c>
      <c r="AU394" s="236" t="s">
        <v>21</v>
      </c>
      <c r="AV394" s="13" t="s">
        <v>21</v>
      </c>
      <c r="AW394" s="13" t="s">
        <v>37</v>
      </c>
      <c r="AX394" s="13" t="s">
        <v>76</v>
      </c>
      <c r="AY394" s="236" t="s">
        <v>126</v>
      </c>
    </row>
    <row r="395" s="14" customFormat="1">
      <c r="A395" s="14"/>
      <c r="B395" s="237"/>
      <c r="C395" s="238"/>
      <c r="D395" s="219" t="s">
        <v>169</v>
      </c>
      <c r="E395" s="239" t="s">
        <v>31</v>
      </c>
      <c r="F395" s="240" t="s">
        <v>171</v>
      </c>
      <c r="G395" s="238"/>
      <c r="H395" s="241">
        <v>91.504000000000005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169</v>
      </c>
      <c r="AU395" s="247" t="s">
        <v>21</v>
      </c>
      <c r="AV395" s="14" t="s">
        <v>133</v>
      </c>
      <c r="AW395" s="14" t="s">
        <v>37</v>
      </c>
      <c r="AX395" s="14" t="s">
        <v>84</v>
      </c>
      <c r="AY395" s="247" t="s">
        <v>126</v>
      </c>
    </row>
    <row r="396" s="2" customFormat="1" ht="16.5" customHeight="1">
      <c r="A396" s="40"/>
      <c r="B396" s="41"/>
      <c r="C396" s="206" t="s">
        <v>703</v>
      </c>
      <c r="D396" s="206" t="s">
        <v>128</v>
      </c>
      <c r="E396" s="207" t="s">
        <v>704</v>
      </c>
      <c r="F396" s="208" t="s">
        <v>705</v>
      </c>
      <c r="G396" s="209" t="s">
        <v>217</v>
      </c>
      <c r="H396" s="210">
        <v>1.014</v>
      </c>
      <c r="I396" s="211"/>
      <c r="J396" s="212">
        <f>ROUND(I396*H396,2)</f>
        <v>0</v>
      </c>
      <c r="K396" s="208" t="s">
        <v>132</v>
      </c>
      <c r="L396" s="46"/>
      <c r="M396" s="213" t="s">
        <v>31</v>
      </c>
      <c r="N396" s="214" t="s">
        <v>47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133</v>
      </c>
      <c r="AT396" s="217" t="s">
        <v>128</v>
      </c>
      <c r="AU396" s="217" t="s">
        <v>21</v>
      </c>
      <c r="AY396" s="19" t="s">
        <v>126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84</v>
      </c>
      <c r="BK396" s="218">
        <f>ROUND(I396*H396,2)</f>
        <v>0</v>
      </c>
      <c r="BL396" s="19" t="s">
        <v>133</v>
      </c>
      <c r="BM396" s="217" t="s">
        <v>706</v>
      </c>
    </row>
    <row r="397" s="2" customFormat="1">
      <c r="A397" s="40"/>
      <c r="B397" s="41"/>
      <c r="C397" s="42"/>
      <c r="D397" s="219" t="s">
        <v>135</v>
      </c>
      <c r="E397" s="42"/>
      <c r="F397" s="220" t="s">
        <v>707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135</v>
      </c>
      <c r="AU397" s="19" t="s">
        <v>21</v>
      </c>
    </row>
    <row r="398" s="2" customFormat="1">
      <c r="A398" s="40"/>
      <c r="B398" s="41"/>
      <c r="C398" s="42"/>
      <c r="D398" s="224" t="s">
        <v>137</v>
      </c>
      <c r="E398" s="42"/>
      <c r="F398" s="225" t="s">
        <v>708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137</v>
      </c>
      <c r="AU398" s="19" t="s">
        <v>21</v>
      </c>
    </row>
    <row r="399" s="13" customFormat="1">
      <c r="A399" s="13"/>
      <c r="B399" s="226"/>
      <c r="C399" s="227"/>
      <c r="D399" s="219" t="s">
        <v>169</v>
      </c>
      <c r="E399" s="228" t="s">
        <v>31</v>
      </c>
      <c r="F399" s="229" t="s">
        <v>709</v>
      </c>
      <c r="G399" s="227"/>
      <c r="H399" s="230">
        <v>1.014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169</v>
      </c>
      <c r="AU399" s="236" t="s">
        <v>21</v>
      </c>
      <c r="AV399" s="13" t="s">
        <v>21</v>
      </c>
      <c r="AW399" s="13" t="s">
        <v>37</v>
      </c>
      <c r="AX399" s="13" t="s">
        <v>76</v>
      </c>
      <c r="AY399" s="236" t="s">
        <v>126</v>
      </c>
    </row>
    <row r="400" s="14" customFormat="1">
      <c r="A400" s="14"/>
      <c r="B400" s="237"/>
      <c r="C400" s="238"/>
      <c r="D400" s="219" t="s">
        <v>169</v>
      </c>
      <c r="E400" s="239" t="s">
        <v>31</v>
      </c>
      <c r="F400" s="240" t="s">
        <v>171</v>
      </c>
      <c r="G400" s="238"/>
      <c r="H400" s="241">
        <v>1.014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169</v>
      </c>
      <c r="AU400" s="247" t="s">
        <v>21</v>
      </c>
      <c r="AV400" s="14" t="s">
        <v>133</v>
      </c>
      <c r="AW400" s="14" t="s">
        <v>37</v>
      </c>
      <c r="AX400" s="14" t="s">
        <v>84</v>
      </c>
      <c r="AY400" s="247" t="s">
        <v>126</v>
      </c>
    </row>
    <row r="401" s="2" customFormat="1" ht="16.5" customHeight="1">
      <c r="A401" s="40"/>
      <c r="B401" s="41"/>
      <c r="C401" s="206" t="s">
        <v>710</v>
      </c>
      <c r="D401" s="206" t="s">
        <v>128</v>
      </c>
      <c r="E401" s="207" t="s">
        <v>711</v>
      </c>
      <c r="F401" s="208" t="s">
        <v>712</v>
      </c>
      <c r="G401" s="209" t="s">
        <v>217</v>
      </c>
      <c r="H401" s="210">
        <v>16.224</v>
      </c>
      <c r="I401" s="211"/>
      <c r="J401" s="212">
        <f>ROUND(I401*H401,2)</f>
        <v>0</v>
      </c>
      <c r="K401" s="208" t="s">
        <v>132</v>
      </c>
      <c r="L401" s="46"/>
      <c r="M401" s="213" t="s">
        <v>31</v>
      </c>
      <c r="N401" s="214" t="s">
        <v>47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133</v>
      </c>
      <c r="AT401" s="217" t="s">
        <v>128</v>
      </c>
      <c r="AU401" s="217" t="s">
        <v>21</v>
      </c>
      <c r="AY401" s="19" t="s">
        <v>126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84</v>
      </c>
      <c r="BK401" s="218">
        <f>ROUND(I401*H401,2)</f>
        <v>0</v>
      </c>
      <c r="BL401" s="19" t="s">
        <v>133</v>
      </c>
      <c r="BM401" s="217" t="s">
        <v>713</v>
      </c>
    </row>
    <row r="402" s="2" customFormat="1">
      <c r="A402" s="40"/>
      <c r="B402" s="41"/>
      <c r="C402" s="42"/>
      <c r="D402" s="219" t="s">
        <v>135</v>
      </c>
      <c r="E402" s="42"/>
      <c r="F402" s="220" t="s">
        <v>700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135</v>
      </c>
      <c r="AU402" s="19" t="s">
        <v>21</v>
      </c>
    </row>
    <row r="403" s="2" customFormat="1">
      <c r="A403" s="40"/>
      <c r="B403" s="41"/>
      <c r="C403" s="42"/>
      <c r="D403" s="224" t="s">
        <v>137</v>
      </c>
      <c r="E403" s="42"/>
      <c r="F403" s="225" t="s">
        <v>714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137</v>
      </c>
      <c r="AU403" s="19" t="s">
        <v>21</v>
      </c>
    </row>
    <row r="404" s="13" customFormat="1">
      <c r="A404" s="13"/>
      <c r="B404" s="226"/>
      <c r="C404" s="227"/>
      <c r="D404" s="219" t="s">
        <v>169</v>
      </c>
      <c r="E404" s="228" t="s">
        <v>31</v>
      </c>
      <c r="F404" s="229" t="s">
        <v>715</v>
      </c>
      <c r="G404" s="227"/>
      <c r="H404" s="230">
        <v>16.224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169</v>
      </c>
      <c r="AU404" s="236" t="s">
        <v>21</v>
      </c>
      <c r="AV404" s="13" t="s">
        <v>21</v>
      </c>
      <c r="AW404" s="13" t="s">
        <v>37</v>
      </c>
      <c r="AX404" s="13" t="s">
        <v>76</v>
      </c>
      <c r="AY404" s="236" t="s">
        <v>126</v>
      </c>
    </row>
    <row r="405" s="14" customFormat="1">
      <c r="A405" s="14"/>
      <c r="B405" s="237"/>
      <c r="C405" s="238"/>
      <c r="D405" s="219" t="s">
        <v>169</v>
      </c>
      <c r="E405" s="239" t="s">
        <v>31</v>
      </c>
      <c r="F405" s="240" t="s">
        <v>171</v>
      </c>
      <c r="G405" s="238"/>
      <c r="H405" s="241">
        <v>16.224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169</v>
      </c>
      <c r="AU405" s="247" t="s">
        <v>21</v>
      </c>
      <c r="AV405" s="14" t="s">
        <v>133</v>
      </c>
      <c r="AW405" s="14" t="s">
        <v>37</v>
      </c>
      <c r="AX405" s="14" t="s">
        <v>84</v>
      </c>
      <c r="AY405" s="247" t="s">
        <v>126</v>
      </c>
    </row>
    <row r="406" s="2" customFormat="1" ht="16.5" customHeight="1">
      <c r="A406" s="40"/>
      <c r="B406" s="41"/>
      <c r="C406" s="206" t="s">
        <v>716</v>
      </c>
      <c r="D406" s="206" t="s">
        <v>128</v>
      </c>
      <c r="E406" s="207" t="s">
        <v>717</v>
      </c>
      <c r="F406" s="208" t="s">
        <v>718</v>
      </c>
      <c r="G406" s="209" t="s">
        <v>217</v>
      </c>
      <c r="H406" s="210">
        <v>6.7320000000000002</v>
      </c>
      <c r="I406" s="211"/>
      <c r="J406" s="212">
        <f>ROUND(I406*H406,2)</f>
        <v>0</v>
      </c>
      <c r="K406" s="208" t="s">
        <v>132</v>
      </c>
      <c r="L406" s="46"/>
      <c r="M406" s="213" t="s">
        <v>31</v>
      </c>
      <c r="N406" s="214" t="s">
        <v>47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133</v>
      </c>
      <c r="AT406" s="217" t="s">
        <v>128</v>
      </c>
      <c r="AU406" s="217" t="s">
        <v>21</v>
      </c>
      <c r="AY406" s="19" t="s">
        <v>126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84</v>
      </c>
      <c r="BK406" s="218">
        <f>ROUND(I406*H406,2)</f>
        <v>0</v>
      </c>
      <c r="BL406" s="19" t="s">
        <v>133</v>
      </c>
      <c r="BM406" s="217" t="s">
        <v>719</v>
      </c>
    </row>
    <row r="407" s="2" customFormat="1">
      <c r="A407" s="40"/>
      <c r="B407" s="41"/>
      <c r="C407" s="42"/>
      <c r="D407" s="219" t="s">
        <v>135</v>
      </c>
      <c r="E407" s="42"/>
      <c r="F407" s="220" t="s">
        <v>720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135</v>
      </c>
      <c r="AU407" s="19" t="s">
        <v>21</v>
      </c>
    </row>
    <row r="408" s="2" customFormat="1">
      <c r="A408" s="40"/>
      <c r="B408" s="41"/>
      <c r="C408" s="42"/>
      <c r="D408" s="224" t="s">
        <v>137</v>
      </c>
      <c r="E408" s="42"/>
      <c r="F408" s="225" t="s">
        <v>721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137</v>
      </c>
      <c r="AU408" s="19" t="s">
        <v>21</v>
      </c>
    </row>
    <row r="409" s="2" customFormat="1" ht="21.75" customHeight="1">
      <c r="A409" s="40"/>
      <c r="B409" s="41"/>
      <c r="C409" s="206" t="s">
        <v>722</v>
      </c>
      <c r="D409" s="206" t="s">
        <v>128</v>
      </c>
      <c r="E409" s="207" t="s">
        <v>723</v>
      </c>
      <c r="F409" s="208" t="s">
        <v>724</v>
      </c>
      <c r="G409" s="209" t="s">
        <v>217</v>
      </c>
      <c r="H409" s="210">
        <v>1.014</v>
      </c>
      <c r="I409" s="211"/>
      <c r="J409" s="212">
        <f>ROUND(I409*H409,2)</f>
        <v>0</v>
      </c>
      <c r="K409" s="208" t="s">
        <v>132</v>
      </c>
      <c r="L409" s="46"/>
      <c r="M409" s="213" t="s">
        <v>31</v>
      </c>
      <c r="N409" s="214" t="s">
        <v>47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133</v>
      </c>
      <c r="AT409" s="217" t="s">
        <v>128</v>
      </c>
      <c r="AU409" s="217" t="s">
        <v>21</v>
      </c>
      <c r="AY409" s="19" t="s">
        <v>126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84</v>
      </c>
      <c r="BK409" s="218">
        <f>ROUND(I409*H409,2)</f>
        <v>0</v>
      </c>
      <c r="BL409" s="19" t="s">
        <v>133</v>
      </c>
      <c r="BM409" s="217" t="s">
        <v>725</v>
      </c>
    </row>
    <row r="410" s="2" customFormat="1">
      <c r="A410" s="40"/>
      <c r="B410" s="41"/>
      <c r="C410" s="42"/>
      <c r="D410" s="219" t="s">
        <v>135</v>
      </c>
      <c r="E410" s="42"/>
      <c r="F410" s="220" t="s">
        <v>726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135</v>
      </c>
      <c r="AU410" s="19" t="s">
        <v>21</v>
      </c>
    </row>
    <row r="411" s="2" customFormat="1">
      <c r="A411" s="40"/>
      <c r="B411" s="41"/>
      <c r="C411" s="42"/>
      <c r="D411" s="224" t="s">
        <v>137</v>
      </c>
      <c r="E411" s="42"/>
      <c r="F411" s="225" t="s">
        <v>727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137</v>
      </c>
      <c r="AU411" s="19" t="s">
        <v>21</v>
      </c>
    </row>
    <row r="412" s="2" customFormat="1" ht="21.75" customHeight="1">
      <c r="A412" s="40"/>
      <c r="B412" s="41"/>
      <c r="C412" s="206" t="s">
        <v>728</v>
      </c>
      <c r="D412" s="206" t="s">
        <v>128</v>
      </c>
      <c r="E412" s="207" t="s">
        <v>729</v>
      </c>
      <c r="F412" s="208" t="s">
        <v>730</v>
      </c>
      <c r="G412" s="209" t="s">
        <v>217</v>
      </c>
      <c r="H412" s="210">
        <v>2.5880000000000001</v>
      </c>
      <c r="I412" s="211"/>
      <c r="J412" s="212">
        <f>ROUND(I412*H412,2)</f>
        <v>0</v>
      </c>
      <c r="K412" s="208" t="s">
        <v>132</v>
      </c>
      <c r="L412" s="46"/>
      <c r="M412" s="213" t="s">
        <v>31</v>
      </c>
      <c r="N412" s="214" t="s">
        <v>47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133</v>
      </c>
      <c r="AT412" s="217" t="s">
        <v>128</v>
      </c>
      <c r="AU412" s="217" t="s">
        <v>21</v>
      </c>
      <c r="AY412" s="19" t="s">
        <v>126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84</v>
      </c>
      <c r="BK412" s="218">
        <f>ROUND(I412*H412,2)</f>
        <v>0</v>
      </c>
      <c r="BL412" s="19" t="s">
        <v>133</v>
      </c>
      <c r="BM412" s="217" t="s">
        <v>731</v>
      </c>
    </row>
    <row r="413" s="2" customFormat="1">
      <c r="A413" s="40"/>
      <c r="B413" s="41"/>
      <c r="C413" s="42"/>
      <c r="D413" s="219" t="s">
        <v>135</v>
      </c>
      <c r="E413" s="42"/>
      <c r="F413" s="220" t="s">
        <v>732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135</v>
      </c>
      <c r="AU413" s="19" t="s">
        <v>21</v>
      </c>
    </row>
    <row r="414" s="2" customFormat="1">
      <c r="A414" s="40"/>
      <c r="B414" s="41"/>
      <c r="C414" s="42"/>
      <c r="D414" s="224" t="s">
        <v>137</v>
      </c>
      <c r="E414" s="42"/>
      <c r="F414" s="225" t="s">
        <v>733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137</v>
      </c>
      <c r="AU414" s="19" t="s">
        <v>21</v>
      </c>
    </row>
    <row r="415" s="13" customFormat="1">
      <c r="A415" s="13"/>
      <c r="B415" s="226"/>
      <c r="C415" s="227"/>
      <c r="D415" s="219" t="s">
        <v>169</v>
      </c>
      <c r="E415" s="228" t="s">
        <v>31</v>
      </c>
      <c r="F415" s="229" t="s">
        <v>734</v>
      </c>
      <c r="G415" s="227"/>
      <c r="H415" s="230">
        <v>2.5880000000000001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169</v>
      </c>
      <c r="AU415" s="236" t="s">
        <v>21</v>
      </c>
      <c r="AV415" s="13" t="s">
        <v>21</v>
      </c>
      <c r="AW415" s="13" t="s">
        <v>37</v>
      </c>
      <c r="AX415" s="13" t="s">
        <v>76</v>
      </c>
      <c r="AY415" s="236" t="s">
        <v>126</v>
      </c>
    </row>
    <row r="416" s="14" customFormat="1">
      <c r="A416" s="14"/>
      <c r="B416" s="237"/>
      <c r="C416" s="238"/>
      <c r="D416" s="219" t="s">
        <v>169</v>
      </c>
      <c r="E416" s="239" t="s">
        <v>31</v>
      </c>
      <c r="F416" s="240" t="s">
        <v>171</v>
      </c>
      <c r="G416" s="238"/>
      <c r="H416" s="241">
        <v>2.5880000000000001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169</v>
      </c>
      <c r="AU416" s="247" t="s">
        <v>21</v>
      </c>
      <c r="AV416" s="14" t="s">
        <v>133</v>
      </c>
      <c r="AW416" s="14" t="s">
        <v>37</v>
      </c>
      <c r="AX416" s="14" t="s">
        <v>84</v>
      </c>
      <c r="AY416" s="247" t="s">
        <v>126</v>
      </c>
    </row>
    <row r="417" s="2" customFormat="1" ht="16.5" customHeight="1">
      <c r="A417" s="40"/>
      <c r="B417" s="41"/>
      <c r="C417" s="206" t="s">
        <v>735</v>
      </c>
      <c r="D417" s="206" t="s">
        <v>128</v>
      </c>
      <c r="E417" s="207" t="s">
        <v>736</v>
      </c>
      <c r="F417" s="208" t="s">
        <v>737</v>
      </c>
      <c r="G417" s="209" t="s">
        <v>217</v>
      </c>
      <c r="H417" s="210">
        <v>3.1309999999999998</v>
      </c>
      <c r="I417" s="211"/>
      <c r="J417" s="212">
        <f>ROUND(I417*H417,2)</f>
        <v>0</v>
      </c>
      <c r="K417" s="208" t="s">
        <v>132</v>
      </c>
      <c r="L417" s="46"/>
      <c r="M417" s="213" t="s">
        <v>31</v>
      </c>
      <c r="N417" s="214" t="s">
        <v>47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133</v>
      </c>
      <c r="AT417" s="217" t="s">
        <v>128</v>
      </c>
      <c r="AU417" s="217" t="s">
        <v>21</v>
      </c>
      <c r="AY417" s="19" t="s">
        <v>126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84</v>
      </c>
      <c r="BK417" s="218">
        <f>ROUND(I417*H417,2)</f>
        <v>0</v>
      </c>
      <c r="BL417" s="19" t="s">
        <v>133</v>
      </c>
      <c r="BM417" s="217" t="s">
        <v>738</v>
      </c>
    </row>
    <row r="418" s="2" customFormat="1">
      <c r="A418" s="40"/>
      <c r="B418" s="41"/>
      <c r="C418" s="42"/>
      <c r="D418" s="219" t="s">
        <v>135</v>
      </c>
      <c r="E418" s="42"/>
      <c r="F418" s="220" t="s">
        <v>739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135</v>
      </c>
      <c r="AU418" s="19" t="s">
        <v>21</v>
      </c>
    </row>
    <row r="419" s="2" customFormat="1">
      <c r="A419" s="40"/>
      <c r="B419" s="41"/>
      <c r="C419" s="42"/>
      <c r="D419" s="224" t="s">
        <v>137</v>
      </c>
      <c r="E419" s="42"/>
      <c r="F419" s="225" t="s">
        <v>740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137</v>
      </c>
      <c r="AU419" s="19" t="s">
        <v>21</v>
      </c>
    </row>
    <row r="420" s="13" customFormat="1">
      <c r="A420" s="13"/>
      <c r="B420" s="226"/>
      <c r="C420" s="227"/>
      <c r="D420" s="219" t="s">
        <v>169</v>
      </c>
      <c r="E420" s="228" t="s">
        <v>31</v>
      </c>
      <c r="F420" s="229" t="s">
        <v>741</v>
      </c>
      <c r="G420" s="227"/>
      <c r="H420" s="230">
        <v>3.1309999999999998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169</v>
      </c>
      <c r="AU420" s="236" t="s">
        <v>21</v>
      </c>
      <c r="AV420" s="13" t="s">
        <v>21</v>
      </c>
      <c r="AW420" s="13" t="s">
        <v>37</v>
      </c>
      <c r="AX420" s="13" t="s">
        <v>76</v>
      </c>
      <c r="AY420" s="236" t="s">
        <v>126</v>
      </c>
    </row>
    <row r="421" s="14" customFormat="1">
      <c r="A421" s="14"/>
      <c r="B421" s="237"/>
      <c r="C421" s="238"/>
      <c r="D421" s="219" t="s">
        <v>169</v>
      </c>
      <c r="E421" s="239" t="s">
        <v>31</v>
      </c>
      <c r="F421" s="240" t="s">
        <v>171</v>
      </c>
      <c r="G421" s="238"/>
      <c r="H421" s="241">
        <v>3.1309999999999998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169</v>
      </c>
      <c r="AU421" s="247" t="s">
        <v>21</v>
      </c>
      <c r="AV421" s="14" t="s">
        <v>133</v>
      </c>
      <c r="AW421" s="14" t="s">
        <v>37</v>
      </c>
      <c r="AX421" s="14" t="s">
        <v>84</v>
      </c>
      <c r="AY421" s="247" t="s">
        <v>126</v>
      </c>
    </row>
    <row r="422" s="12" customFormat="1" ht="22.8" customHeight="1">
      <c r="A422" s="12"/>
      <c r="B422" s="190"/>
      <c r="C422" s="191"/>
      <c r="D422" s="192" t="s">
        <v>75</v>
      </c>
      <c r="E422" s="204" t="s">
        <v>264</v>
      </c>
      <c r="F422" s="204" t="s">
        <v>265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SUM(P423:P425)</f>
        <v>0</v>
      </c>
      <c r="Q422" s="198"/>
      <c r="R422" s="199">
        <f>SUM(R423:R425)</f>
        <v>0</v>
      </c>
      <c r="S422" s="198"/>
      <c r="T422" s="200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1" t="s">
        <v>84</v>
      </c>
      <c r="AT422" s="202" t="s">
        <v>75</v>
      </c>
      <c r="AU422" s="202" t="s">
        <v>84</v>
      </c>
      <c r="AY422" s="201" t="s">
        <v>126</v>
      </c>
      <c r="BK422" s="203">
        <f>SUM(BK423:BK425)</f>
        <v>0</v>
      </c>
    </row>
    <row r="423" s="2" customFormat="1" ht="16.5" customHeight="1">
      <c r="A423" s="40"/>
      <c r="B423" s="41"/>
      <c r="C423" s="206" t="s">
        <v>742</v>
      </c>
      <c r="D423" s="206" t="s">
        <v>128</v>
      </c>
      <c r="E423" s="207" t="s">
        <v>743</v>
      </c>
      <c r="F423" s="208" t="s">
        <v>744</v>
      </c>
      <c r="G423" s="209" t="s">
        <v>217</v>
      </c>
      <c r="H423" s="210">
        <v>24.716000000000001</v>
      </c>
      <c r="I423" s="211"/>
      <c r="J423" s="212">
        <f>ROUND(I423*H423,2)</f>
        <v>0</v>
      </c>
      <c r="K423" s="208" t="s">
        <v>132</v>
      </c>
      <c r="L423" s="46"/>
      <c r="M423" s="213" t="s">
        <v>31</v>
      </c>
      <c r="N423" s="214" t="s">
        <v>47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133</v>
      </c>
      <c r="AT423" s="217" t="s">
        <v>128</v>
      </c>
      <c r="AU423" s="217" t="s">
        <v>21</v>
      </c>
      <c r="AY423" s="19" t="s">
        <v>126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84</v>
      </c>
      <c r="BK423" s="218">
        <f>ROUND(I423*H423,2)</f>
        <v>0</v>
      </c>
      <c r="BL423" s="19" t="s">
        <v>133</v>
      </c>
      <c r="BM423" s="217" t="s">
        <v>745</v>
      </c>
    </row>
    <row r="424" s="2" customFormat="1">
      <c r="A424" s="40"/>
      <c r="B424" s="41"/>
      <c r="C424" s="42"/>
      <c r="D424" s="219" t="s">
        <v>135</v>
      </c>
      <c r="E424" s="42"/>
      <c r="F424" s="220" t="s">
        <v>746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135</v>
      </c>
      <c r="AU424" s="19" t="s">
        <v>21</v>
      </c>
    </row>
    <row r="425" s="2" customFormat="1">
      <c r="A425" s="40"/>
      <c r="B425" s="41"/>
      <c r="C425" s="42"/>
      <c r="D425" s="224" t="s">
        <v>137</v>
      </c>
      <c r="E425" s="42"/>
      <c r="F425" s="225" t="s">
        <v>747</v>
      </c>
      <c r="G425" s="42"/>
      <c r="H425" s="42"/>
      <c r="I425" s="221"/>
      <c r="J425" s="42"/>
      <c r="K425" s="42"/>
      <c r="L425" s="46"/>
      <c r="M425" s="248"/>
      <c r="N425" s="249"/>
      <c r="O425" s="250"/>
      <c r="P425" s="250"/>
      <c r="Q425" s="250"/>
      <c r="R425" s="250"/>
      <c r="S425" s="250"/>
      <c r="T425" s="251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137</v>
      </c>
      <c r="AU425" s="19" t="s">
        <v>21</v>
      </c>
    </row>
    <row r="426" s="2" customFormat="1" ht="6.96" customHeight="1">
      <c r="A426" s="40"/>
      <c r="B426" s="61"/>
      <c r="C426" s="62"/>
      <c r="D426" s="62"/>
      <c r="E426" s="62"/>
      <c r="F426" s="62"/>
      <c r="G426" s="62"/>
      <c r="H426" s="62"/>
      <c r="I426" s="62"/>
      <c r="J426" s="62"/>
      <c r="K426" s="62"/>
      <c r="L426" s="46"/>
      <c r="M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</row>
  </sheetData>
  <sheetProtection sheet="1" autoFilter="0" formatColumns="0" formatRows="0" objects="1" scenarios="1" spinCount="100000" saltValue="zIFHP5BCtaZZG86RGmkPfnBGoggScssk8HtRTSJ5NzjENcGahM+IzvgOHf4VVJPPvRETtozW78bGr6tNHistQg==" hashValue="RZUDE30vUN4DXyZ1onDEczQmQJiUeGLRF5iZuQ35kLq/Nl5JjIT5rP0hzS83BDdQ+H1/kM0pXq7n5jXvdiEetg==" algorithmName="SHA-512" password="CC35"/>
  <autoFilter ref="C89:K42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3107423"/>
    <hyperlink ref="F100" r:id="rId2" display="https://podminky.urs.cz/item/CS_URS_2021_02/113154123"/>
    <hyperlink ref="F106" r:id="rId3" display="https://podminky.urs.cz/item/CS_URS_2021_02/119001401"/>
    <hyperlink ref="F111" r:id="rId4" display="https://podminky.urs.cz/item/CS_URS_2021_02/119001412"/>
    <hyperlink ref="F116" r:id="rId5" display="https://podminky.urs.cz/item/CS_URS_2021_02/119001421"/>
    <hyperlink ref="F121" r:id="rId6" display="https://podminky.urs.cz/item/CS_URS_2021_02/119002411"/>
    <hyperlink ref="F126" r:id="rId7" display="https://podminky.urs.cz/item/CS_URS_2021_02/119002412"/>
    <hyperlink ref="F129" r:id="rId8" display="https://podminky.urs.cz/item/CS_URS_2021_02/119003131"/>
    <hyperlink ref="F134" r:id="rId9" display="https://podminky.urs.cz/item/CS_URS_2021_02/119003132"/>
    <hyperlink ref="F137" r:id="rId10" display="https://podminky.urs.cz/item/CS_URS_2021_02/119004111"/>
    <hyperlink ref="F142" r:id="rId11" display="https://podminky.urs.cz/item/CS_URS_2021_02/119004112"/>
    <hyperlink ref="F145" r:id="rId12" display="https://podminky.urs.cz/item/CS_URS_2021_02/121151104"/>
    <hyperlink ref="F150" r:id="rId13" display="https://podminky.urs.cz/item/CS_URS_2021_02/132254204"/>
    <hyperlink ref="F161" r:id="rId14" display="https://podminky.urs.cz/item/CS_URS_2021_02/132354204"/>
    <hyperlink ref="F166" r:id="rId15" display="https://podminky.urs.cz/item/CS_URS_2021_02/151101101"/>
    <hyperlink ref="F171" r:id="rId16" display="https://podminky.urs.cz/item/CS_URS_2021_02/151101102"/>
    <hyperlink ref="F176" r:id="rId17" display="https://podminky.urs.cz/item/CS_URS_2021_02/151101111"/>
    <hyperlink ref="F179" r:id="rId18" display="https://podminky.urs.cz/item/CS_URS_2021_02/151101112"/>
    <hyperlink ref="F182" r:id="rId19" display="https://podminky.urs.cz/item/CS_URS_2021_02/162351103"/>
    <hyperlink ref="F187" r:id="rId20" display="https://podminky.urs.cz/item/CS_URS_2021_02/162351123"/>
    <hyperlink ref="F192" r:id="rId21" display="https://podminky.urs.cz/item/CS_URS_2021_02/162751117"/>
    <hyperlink ref="F200" r:id="rId22" display="https://podminky.urs.cz/item/CS_URS_2021_02/162751119"/>
    <hyperlink ref="F205" r:id="rId23" display="https://podminky.urs.cz/item/CS_URS_2021_02/162751137"/>
    <hyperlink ref="F210" r:id="rId24" display="https://podminky.urs.cz/item/CS_URS_2021_02/162751139"/>
    <hyperlink ref="F215" r:id="rId25" display="https://podminky.urs.cz/item/CS_URS_2021_02/167151111"/>
    <hyperlink ref="F221" r:id="rId26" display="https://podminky.urs.cz/item/CS_URS_2021_02/167151112"/>
    <hyperlink ref="F224" r:id="rId27" display="https://podminky.urs.cz/item/CS_URS_2021_02/171201231"/>
    <hyperlink ref="F229" r:id="rId28" display="https://podminky.urs.cz/item/CS_URS_2021_02/171251201"/>
    <hyperlink ref="F234" r:id="rId29" display="https://podminky.urs.cz/item/CS_URS_2021_02/174151101"/>
    <hyperlink ref="F240" r:id="rId30" display="https://podminky.urs.cz/item/CS_URS_2021_02/58331200"/>
    <hyperlink ref="F245" r:id="rId31" display="https://podminky.urs.cz/item/CS_URS_2021_02/175151101"/>
    <hyperlink ref="F251" r:id="rId32" display="https://podminky.urs.cz/item/CS_URS_2021_02/58337302"/>
    <hyperlink ref="F256" r:id="rId33" display="https://podminky.urs.cz/item/CS_URS_2021_02/181351004"/>
    <hyperlink ref="F259" r:id="rId34" display="https://podminky.urs.cz/item/CS_URS_2021_02/181411121"/>
    <hyperlink ref="F262" r:id="rId35" display="https://podminky.urs.cz/item/CS_URS_2021_02/00572472"/>
    <hyperlink ref="F269" r:id="rId36" display="https://podminky.urs.cz/item/CS_URS_2021_02/212752401"/>
    <hyperlink ref="F272" r:id="rId37" display="https://podminky.urs.cz/item/CS_URS_2021_02/213141111"/>
    <hyperlink ref="F277" r:id="rId38" display="https://podminky.urs.cz/item/CS_URS_2021_02/69311080"/>
    <hyperlink ref="F281" r:id="rId39" display="https://podminky.urs.cz/item/CS_URS_2021_02/270210113"/>
    <hyperlink ref="F287" r:id="rId40" display="https://podminky.urs.cz/item/CS_URS_2021_02/359901211"/>
    <hyperlink ref="F291" r:id="rId41" display="https://podminky.urs.cz/item/CS_URS_2021_02/451572111"/>
    <hyperlink ref="F296" r:id="rId42" display="https://podminky.urs.cz/item/CS_URS_2021_02/452311141"/>
    <hyperlink ref="F301" r:id="rId43" display="https://podminky.urs.cz/item/CS_URS_2021_02/452351101"/>
    <hyperlink ref="F307" r:id="rId44" display="https://podminky.urs.cz/item/CS_URS_2021_02/566901134"/>
    <hyperlink ref="F316" r:id="rId45" display="https://podminky.urs.cz/item/CS_URS_2021_02/572341111"/>
    <hyperlink ref="F321" r:id="rId46" display="https://podminky.urs.cz/item/CS_URS_2021_02/573211107"/>
    <hyperlink ref="F327" r:id="rId47" display="https://podminky.urs.cz/item/CS_URS_2021_02/617633111"/>
    <hyperlink ref="F333" r:id="rId48" display="https://podminky.urs.cz/item/CS_URS_2021_02/871350320"/>
    <hyperlink ref="F336" r:id="rId49" display="https://podminky.urs.cz/item/CS_URS_2021_02/28617038"/>
    <hyperlink ref="F340" r:id="rId50" display="https://podminky.urs.cz/item/CS_URS_2021_02/871365811"/>
    <hyperlink ref="F345" r:id="rId51" display="https://podminky.urs.cz/item/CS_URS_2021_02/894201151"/>
    <hyperlink ref="F350" r:id="rId52" display="https://podminky.urs.cz/item/CS_URS_2021_02/894201193"/>
    <hyperlink ref="F353" r:id="rId53" display="https://podminky.urs.cz/item/CS_URS_2021_02/894812316"/>
    <hyperlink ref="F356" r:id="rId54" display="https://podminky.urs.cz/item/CS_URS_2021_02/894812332"/>
    <hyperlink ref="F359" r:id="rId55" display="https://podminky.urs.cz/item/CS_URS_2021_02/894812339"/>
    <hyperlink ref="F362" r:id="rId56" display="https://podminky.urs.cz/item/CS_URS_2021_02/894812357"/>
    <hyperlink ref="F370" r:id="rId57" display="https://podminky.urs.cz/item/CS_URS_2021_02/899722114"/>
    <hyperlink ref="F374" r:id="rId58" display="https://podminky.urs.cz/item/CS_URS_2021_02/952903112"/>
    <hyperlink ref="F379" r:id="rId59" display="https://podminky.urs.cz/item/CS_URS_2021_02/977151127"/>
    <hyperlink ref="F387" r:id="rId60" display="https://podminky.urs.cz/item/CS_URS_2021_02/997221551"/>
    <hyperlink ref="F393" r:id="rId61" display="https://podminky.urs.cz/item/CS_URS_2021_02/997221559"/>
    <hyperlink ref="F398" r:id="rId62" display="https://podminky.urs.cz/item/CS_URS_2021_02/997221561"/>
    <hyperlink ref="F403" r:id="rId63" display="https://podminky.urs.cz/item/CS_URS_2021_02/997221569"/>
    <hyperlink ref="F408" r:id="rId64" display="https://podminky.urs.cz/item/CS_URS_2021_02/997221611"/>
    <hyperlink ref="F411" r:id="rId65" display="https://podminky.urs.cz/item/CS_URS_2021_02/997013813"/>
    <hyperlink ref="F414" r:id="rId66" display="https://podminky.urs.cz/item/CS_URS_2021_02/997221645"/>
    <hyperlink ref="F419" r:id="rId67" display="https://podminky.urs.cz/item/CS_URS_2021_02/997221655"/>
    <hyperlink ref="F425" r:id="rId68" display="https://podminky.urs.cz/item/CS_URS_2021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21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ENCOVANY_REKO MALÉ VODNÍ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99</v>
      </c>
      <c r="G12" s="40"/>
      <c r="H12" s="40"/>
      <c r="I12" s="134" t="s">
        <v>24</v>
      </c>
      <c r="J12" s="139" t="str">
        <f>'Rekapitulace stavby'!AN8</f>
        <v>6. 9. 2021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ROUND((SUM(BE88:BE432)),  2)</f>
        <v>0</v>
      </c>
      <c r="G33" s="40"/>
      <c r="H33" s="40"/>
      <c r="I33" s="150">
        <v>0.20999999999999999</v>
      </c>
      <c r="J33" s="149">
        <f>ROUND(((SUM(BE88:BE432))*I33),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ROUND((SUM(BF88:BF432)),  2)</f>
        <v>0</v>
      </c>
      <c r="G34" s="40"/>
      <c r="H34" s="40"/>
      <c r="I34" s="150">
        <v>0.14999999999999999</v>
      </c>
      <c r="J34" s="149">
        <f>ROUND(((SUM(BF88:BF432))*I34),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ROUND((SUM(BG88:BG432)),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ROUND((SUM(BH88:BH432)),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ROUND((SUM(BI88:BI432)),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ENCOVANY_REKO MALÉ VODNÍ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SO 03_Objekt spodní výpusti a výústní objekt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Encovany</v>
      </c>
      <c r="G52" s="42"/>
      <c r="H52" s="42"/>
      <c r="I52" s="34" t="s">
        <v>24</v>
      </c>
      <c r="J52" s="74" t="str">
        <f>IF(J12="","",J12)</f>
        <v>6. 9. 2021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Obec Polepy, Polepy 112, 411 47</v>
      </c>
      <c r="G54" s="42"/>
      <c r="H54" s="42"/>
      <c r="I54" s="34" t="s">
        <v>34</v>
      </c>
      <c r="J54" s="38" t="str">
        <f>E21</f>
        <v>AQUECON a.s., Čs.Legií 445/4, 415 01 Teplice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Miluše Vágnerová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273</v>
      </c>
      <c r="E62" s="176"/>
      <c r="F62" s="176"/>
      <c r="G62" s="176"/>
      <c r="H62" s="176"/>
      <c r="I62" s="176"/>
      <c r="J62" s="177">
        <f>J245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J265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J286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274</v>
      </c>
      <c r="E65" s="176"/>
      <c r="F65" s="176"/>
      <c r="G65" s="176"/>
      <c r="H65" s="176"/>
      <c r="I65" s="176"/>
      <c r="J65" s="177">
        <f>J320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276</v>
      </c>
      <c r="E66" s="176"/>
      <c r="F66" s="176"/>
      <c r="G66" s="176"/>
      <c r="H66" s="176"/>
      <c r="I66" s="176"/>
      <c r="J66" s="177">
        <f>J340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109</v>
      </c>
      <c r="E67" s="176"/>
      <c r="F67" s="176"/>
      <c r="G67" s="176"/>
      <c r="H67" s="176"/>
      <c r="I67" s="176"/>
      <c r="J67" s="177">
        <f>J389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110</v>
      </c>
      <c r="E68" s="176"/>
      <c r="F68" s="176"/>
      <c r="G68" s="176"/>
      <c r="H68" s="176"/>
      <c r="I68" s="176"/>
      <c r="J68" s="177">
        <f>J429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ENCOVANY_REKO MALÉ VODNÍ NÁDRŽE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03 - SO 03_Objekt spodní výpusti a výústní objekt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Encovany</v>
      </c>
      <c r="G82" s="42"/>
      <c r="H82" s="42"/>
      <c r="I82" s="34" t="s">
        <v>24</v>
      </c>
      <c r="J82" s="74" t="str">
        <f>IF(J12="","",J12)</f>
        <v>6. 9. 2021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40.05" customHeight="1">
      <c r="A84" s="40"/>
      <c r="B84" s="41"/>
      <c r="C84" s="34" t="s">
        <v>26</v>
      </c>
      <c r="D84" s="42"/>
      <c r="E84" s="42"/>
      <c r="F84" s="29" t="str">
        <f>E15</f>
        <v>Obec Polepy, Polepy 112, 411 47</v>
      </c>
      <c r="G84" s="42"/>
      <c r="H84" s="42"/>
      <c r="I84" s="34" t="s">
        <v>34</v>
      </c>
      <c r="J84" s="38" t="str">
        <f>E21</f>
        <v>AQUECON a.s., Čs.Legií 445/4, 415 01 Teplice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38</v>
      </c>
      <c r="J85" s="38" t="str">
        <f>E24</f>
        <v>Miluše Vágnerová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112</v>
      </c>
      <c r="D87" s="182" t="s">
        <v>61</v>
      </c>
      <c r="E87" s="182" t="s">
        <v>57</v>
      </c>
      <c r="F87" s="182" t="s">
        <v>58</v>
      </c>
      <c r="G87" s="182" t="s">
        <v>113</v>
      </c>
      <c r="H87" s="182" t="s">
        <v>114</v>
      </c>
      <c r="I87" s="182" t="s">
        <v>115</v>
      </c>
      <c r="J87" s="182" t="s">
        <v>102</v>
      </c>
      <c r="K87" s="183" t="s">
        <v>116</v>
      </c>
      <c r="L87" s="184"/>
      <c r="M87" s="94" t="s">
        <v>31</v>
      </c>
      <c r="N87" s="95" t="s">
        <v>46</v>
      </c>
      <c r="O87" s="95" t="s">
        <v>117</v>
      </c>
      <c r="P87" s="95" t="s">
        <v>118</v>
      </c>
      <c r="Q87" s="95" t="s">
        <v>119</v>
      </c>
      <c r="R87" s="95" t="s">
        <v>120</v>
      </c>
      <c r="S87" s="95" t="s">
        <v>121</v>
      </c>
      <c r="T87" s="96" t="s">
        <v>122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123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49.338062900000004</v>
      </c>
      <c r="S88" s="98"/>
      <c r="T88" s="188">
        <f>T89</f>
        <v>26.932450000000003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75</v>
      </c>
      <c r="AU88" s="19" t="s">
        <v>103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75</v>
      </c>
      <c r="E89" s="193" t="s">
        <v>124</v>
      </c>
      <c r="F89" s="193" t="s">
        <v>125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P90+P245+P265+P286+P320+P340+P389+P429</f>
        <v>0</v>
      </c>
      <c r="Q89" s="198"/>
      <c r="R89" s="199">
        <f>R90+R245+R265+R286+R320+R340+R389+R429</f>
        <v>49.338062900000004</v>
      </c>
      <c r="S89" s="198"/>
      <c r="T89" s="200">
        <f>T90+T245+T265+T286+T320+T340+T389+T429</f>
        <v>26.932450000000003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84</v>
      </c>
      <c r="AT89" s="202" t="s">
        <v>75</v>
      </c>
      <c r="AU89" s="202" t="s">
        <v>76</v>
      </c>
      <c r="AY89" s="201" t="s">
        <v>126</v>
      </c>
      <c r="BK89" s="203">
        <f>BK90+BK245+BK265+BK286+BK320+BK340+BK389+BK429</f>
        <v>0</v>
      </c>
    </row>
    <row r="90" s="12" customFormat="1" ht="22.8" customHeight="1">
      <c r="A90" s="12"/>
      <c r="B90" s="190"/>
      <c r="C90" s="191"/>
      <c r="D90" s="192" t="s">
        <v>75</v>
      </c>
      <c r="E90" s="204" t="s">
        <v>84</v>
      </c>
      <c r="F90" s="204" t="s">
        <v>127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SUM(P91:P244)</f>
        <v>0</v>
      </c>
      <c r="Q90" s="198"/>
      <c r="R90" s="199">
        <f>SUM(R91:R244)</f>
        <v>1.2262427</v>
      </c>
      <c r="S90" s="198"/>
      <c r="T90" s="200">
        <f>SUM(T91:T244)</f>
        <v>13.257249999999999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84</v>
      </c>
      <c r="AY90" s="201" t="s">
        <v>126</v>
      </c>
      <c r="BK90" s="203">
        <f>SUM(BK91:BK244)</f>
        <v>0</v>
      </c>
    </row>
    <row r="91" s="2" customFormat="1" ht="21.75" customHeight="1">
      <c r="A91" s="40"/>
      <c r="B91" s="41"/>
      <c r="C91" s="206" t="s">
        <v>84</v>
      </c>
      <c r="D91" s="206" t="s">
        <v>128</v>
      </c>
      <c r="E91" s="207" t="s">
        <v>277</v>
      </c>
      <c r="F91" s="208" t="s">
        <v>278</v>
      </c>
      <c r="G91" s="209" t="s">
        <v>175</v>
      </c>
      <c r="H91" s="210">
        <v>16.5</v>
      </c>
      <c r="I91" s="211"/>
      <c r="J91" s="212">
        <f>ROUND(I91*H91,2)</f>
        <v>0</v>
      </c>
      <c r="K91" s="208" t="s">
        <v>132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0.44</v>
      </c>
      <c r="T91" s="216">
        <f>S91*H91</f>
        <v>7.2599999999999998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133</v>
      </c>
      <c r="AT91" s="217" t="s">
        <v>128</v>
      </c>
      <c r="AU91" s="217" t="s">
        <v>21</v>
      </c>
      <c r="AY91" s="19" t="s">
        <v>126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133</v>
      </c>
      <c r="BM91" s="217" t="s">
        <v>749</v>
      </c>
    </row>
    <row r="92" s="2" customFormat="1">
      <c r="A92" s="40"/>
      <c r="B92" s="41"/>
      <c r="C92" s="42"/>
      <c r="D92" s="219" t="s">
        <v>135</v>
      </c>
      <c r="E92" s="42"/>
      <c r="F92" s="220" t="s">
        <v>280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135</v>
      </c>
      <c r="AU92" s="19" t="s">
        <v>21</v>
      </c>
    </row>
    <row r="93" s="2" customFormat="1">
      <c r="A93" s="40"/>
      <c r="B93" s="41"/>
      <c r="C93" s="42"/>
      <c r="D93" s="224" t="s">
        <v>137</v>
      </c>
      <c r="E93" s="42"/>
      <c r="F93" s="225" t="s">
        <v>281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137</v>
      </c>
      <c r="AU93" s="19" t="s">
        <v>21</v>
      </c>
    </row>
    <row r="94" s="13" customFormat="1">
      <c r="A94" s="13"/>
      <c r="B94" s="226"/>
      <c r="C94" s="227"/>
      <c r="D94" s="219" t="s">
        <v>169</v>
      </c>
      <c r="E94" s="228" t="s">
        <v>31</v>
      </c>
      <c r="F94" s="229" t="s">
        <v>750</v>
      </c>
      <c r="G94" s="227"/>
      <c r="H94" s="230">
        <v>16.5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169</v>
      </c>
      <c r="AU94" s="236" t="s">
        <v>21</v>
      </c>
      <c r="AV94" s="13" t="s">
        <v>21</v>
      </c>
      <c r="AW94" s="13" t="s">
        <v>37</v>
      </c>
      <c r="AX94" s="13" t="s">
        <v>76</v>
      </c>
      <c r="AY94" s="236" t="s">
        <v>126</v>
      </c>
    </row>
    <row r="95" s="14" customFormat="1">
      <c r="A95" s="14"/>
      <c r="B95" s="237"/>
      <c r="C95" s="238"/>
      <c r="D95" s="219" t="s">
        <v>169</v>
      </c>
      <c r="E95" s="239" t="s">
        <v>31</v>
      </c>
      <c r="F95" s="240" t="s">
        <v>171</v>
      </c>
      <c r="G95" s="238"/>
      <c r="H95" s="241">
        <v>16.5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169</v>
      </c>
      <c r="AU95" s="247" t="s">
        <v>21</v>
      </c>
      <c r="AV95" s="14" t="s">
        <v>133</v>
      </c>
      <c r="AW95" s="14" t="s">
        <v>37</v>
      </c>
      <c r="AX95" s="14" t="s">
        <v>84</v>
      </c>
      <c r="AY95" s="247" t="s">
        <v>126</v>
      </c>
    </row>
    <row r="96" s="2" customFormat="1" ht="21.75" customHeight="1">
      <c r="A96" s="40"/>
      <c r="B96" s="41"/>
      <c r="C96" s="206" t="s">
        <v>21</v>
      </c>
      <c r="D96" s="206" t="s">
        <v>128</v>
      </c>
      <c r="E96" s="207" t="s">
        <v>283</v>
      </c>
      <c r="F96" s="208" t="s">
        <v>284</v>
      </c>
      <c r="G96" s="209" t="s">
        <v>175</v>
      </c>
      <c r="H96" s="210">
        <v>52.149999999999999</v>
      </c>
      <c r="I96" s="211"/>
      <c r="J96" s="212">
        <f>ROUND(I96*H96,2)</f>
        <v>0</v>
      </c>
      <c r="K96" s="208" t="s">
        <v>132</v>
      </c>
      <c r="L96" s="46"/>
      <c r="M96" s="213" t="s">
        <v>31</v>
      </c>
      <c r="N96" s="214" t="s">
        <v>47</v>
      </c>
      <c r="O96" s="86"/>
      <c r="P96" s="215">
        <f>O96*H96</f>
        <v>0</v>
      </c>
      <c r="Q96" s="215">
        <v>5.0000000000000002E-05</v>
      </c>
      <c r="R96" s="215">
        <f>Q96*H96</f>
        <v>0.0026075</v>
      </c>
      <c r="S96" s="215">
        <v>0.11500000000000001</v>
      </c>
      <c r="T96" s="216">
        <f>S96*H96</f>
        <v>5.9972500000000002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133</v>
      </c>
      <c r="AT96" s="217" t="s">
        <v>128</v>
      </c>
      <c r="AU96" s="217" t="s">
        <v>21</v>
      </c>
      <c r="AY96" s="19" t="s">
        <v>126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133</v>
      </c>
      <c r="BM96" s="217" t="s">
        <v>751</v>
      </c>
    </row>
    <row r="97" s="2" customFormat="1">
      <c r="A97" s="40"/>
      <c r="B97" s="41"/>
      <c r="C97" s="42"/>
      <c r="D97" s="219" t="s">
        <v>135</v>
      </c>
      <c r="E97" s="42"/>
      <c r="F97" s="220" t="s">
        <v>286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135</v>
      </c>
      <c r="AU97" s="19" t="s">
        <v>21</v>
      </c>
    </row>
    <row r="98" s="2" customFormat="1">
      <c r="A98" s="40"/>
      <c r="B98" s="41"/>
      <c r="C98" s="42"/>
      <c r="D98" s="224" t="s">
        <v>137</v>
      </c>
      <c r="E98" s="42"/>
      <c r="F98" s="225" t="s">
        <v>287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21</v>
      </c>
    </row>
    <row r="99" s="13" customFormat="1">
      <c r="A99" s="13"/>
      <c r="B99" s="226"/>
      <c r="C99" s="227"/>
      <c r="D99" s="219" t="s">
        <v>169</v>
      </c>
      <c r="E99" s="228" t="s">
        <v>31</v>
      </c>
      <c r="F99" s="229" t="s">
        <v>752</v>
      </c>
      <c r="G99" s="227"/>
      <c r="H99" s="230">
        <v>29.649999999999999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169</v>
      </c>
      <c r="AU99" s="236" t="s">
        <v>21</v>
      </c>
      <c r="AV99" s="13" t="s">
        <v>21</v>
      </c>
      <c r="AW99" s="13" t="s">
        <v>37</v>
      </c>
      <c r="AX99" s="13" t="s">
        <v>76</v>
      </c>
      <c r="AY99" s="236" t="s">
        <v>126</v>
      </c>
    </row>
    <row r="100" s="13" customFormat="1">
      <c r="A100" s="13"/>
      <c r="B100" s="226"/>
      <c r="C100" s="227"/>
      <c r="D100" s="219" t="s">
        <v>169</v>
      </c>
      <c r="E100" s="228" t="s">
        <v>31</v>
      </c>
      <c r="F100" s="229" t="s">
        <v>753</v>
      </c>
      <c r="G100" s="227"/>
      <c r="H100" s="230">
        <v>22.5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169</v>
      </c>
      <c r="AU100" s="236" t="s">
        <v>21</v>
      </c>
      <c r="AV100" s="13" t="s">
        <v>21</v>
      </c>
      <c r="AW100" s="13" t="s">
        <v>37</v>
      </c>
      <c r="AX100" s="13" t="s">
        <v>76</v>
      </c>
      <c r="AY100" s="236" t="s">
        <v>126</v>
      </c>
    </row>
    <row r="101" s="14" customFormat="1">
      <c r="A101" s="14"/>
      <c r="B101" s="237"/>
      <c r="C101" s="238"/>
      <c r="D101" s="219" t="s">
        <v>169</v>
      </c>
      <c r="E101" s="239" t="s">
        <v>31</v>
      </c>
      <c r="F101" s="240" t="s">
        <v>171</v>
      </c>
      <c r="G101" s="238"/>
      <c r="H101" s="241">
        <v>52.149999999999999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169</v>
      </c>
      <c r="AU101" s="247" t="s">
        <v>21</v>
      </c>
      <c r="AV101" s="14" t="s">
        <v>133</v>
      </c>
      <c r="AW101" s="14" t="s">
        <v>37</v>
      </c>
      <c r="AX101" s="14" t="s">
        <v>84</v>
      </c>
      <c r="AY101" s="247" t="s">
        <v>126</v>
      </c>
    </row>
    <row r="102" s="2" customFormat="1" ht="16.5" customHeight="1">
      <c r="A102" s="40"/>
      <c r="B102" s="41"/>
      <c r="C102" s="206" t="s">
        <v>145</v>
      </c>
      <c r="D102" s="206" t="s">
        <v>128</v>
      </c>
      <c r="E102" s="207" t="s">
        <v>296</v>
      </c>
      <c r="F102" s="208" t="s">
        <v>297</v>
      </c>
      <c r="G102" s="209" t="s">
        <v>131</v>
      </c>
      <c r="H102" s="210">
        <v>2.2000000000000002</v>
      </c>
      <c r="I102" s="211"/>
      <c r="J102" s="212">
        <f>ROUND(I102*H102,2)</f>
        <v>0</v>
      </c>
      <c r="K102" s="208" t="s">
        <v>132</v>
      </c>
      <c r="L102" s="46"/>
      <c r="M102" s="213" t="s">
        <v>31</v>
      </c>
      <c r="N102" s="214" t="s">
        <v>47</v>
      </c>
      <c r="O102" s="86"/>
      <c r="P102" s="215">
        <f>O102*H102</f>
        <v>0</v>
      </c>
      <c r="Q102" s="215">
        <v>0.01269</v>
      </c>
      <c r="R102" s="215">
        <f>Q102*H102</f>
        <v>0.027918000000000002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133</v>
      </c>
      <c r="AT102" s="217" t="s">
        <v>128</v>
      </c>
      <c r="AU102" s="217" t="s">
        <v>21</v>
      </c>
      <c r="AY102" s="19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133</v>
      </c>
      <c r="BM102" s="217" t="s">
        <v>754</v>
      </c>
    </row>
    <row r="103" s="2" customFormat="1">
      <c r="A103" s="40"/>
      <c r="B103" s="41"/>
      <c r="C103" s="42"/>
      <c r="D103" s="219" t="s">
        <v>135</v>
      </c>
      <c r="E103" s="42"/>
      <c r="F103" s="220" t="s">
        <v>299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135</v>
      </c>
      <c r="AU103" s="19" t="s">
        <v>21</v>
      </c>
    </row>
    <row r="104" s="2" customFormat="1">
      <c r="A104" s="40"/>
      <c r="B104" s="41"/>
      <c r="C104" s="42"/>
      <c r="D104" s="224" t="s">
        <v>137</v>
      </c>
      <c r="E104" s="42"/>
      <c r="F104" s="225" t="s">
        <v>300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137</v>
      </c>
      <c r="AU104" s="19" t="s">
        <v>21</v>
      </c>
    </row>
    <row r="105" s="13" customFormat="1">
      <c r="A105" s="13"/>
      <c r="B105" s="226"/>
      <c r="C105" s="227"/>
      <c r="D105" s="219" t="s">
        <v>169</v>
      </c>
      <c r="E105" s="228" t="s">
        <v>31</v>
      </c>
      <c r="F105" s="229" t="s">
        <v>755</v>
      </c>
      <c r="G105" s="227"/>
      <c r="H105" s="230">
        <v>2.2000000000000002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169</v>
      </c>
      <c r="AU105" s="236" t="s">
        <v>21</v>
      </c>
      <c r="AV105" s="13" t="s">
        <v>21</v>
      </c>
      <c r="AW105" s="13" t="s">
        <v>37</v>
      </c>
      <c r="AX105" s="13" t="s">
        <v>76</v>
      </c>
      <c r="AY105" s="236" t="s">
        <v>126</v>
      </c>
    </row>
    <row r="106" s="14" customFormat="1">
      <c r="A106" s="14"/>
      <c r="B106" s="237"/>
      <c r="C106" s="238"/>
      <c r="D106" s="219" t="s">
        <v>169</v>
      </c>
      <c r="E106" s="239" t="s">
        <v>31</v>
      </c>
      <c r="F106" s="240" t="s">
        <v>171</v>
      </c>
      <c r="G106" s="238"/>
      <c r="H106" s="241">
        <v>2.2000000000000002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169</v>
      </c>
      <c r="AU106" s="247" t="s">
        <v>21</v>
      </c>
      <c r="AV106" s="14" t="s">
        <v>133</v>
      </c>
      <c r="AW106" s="14" t="s">
        <v>37</v>
      </c>
      <c r="AX106" s="14" t="s">
        <v>84</v>
      </c>
      <c r="AY106" s="247" t="s">
        <v>126</v>
      </c>
    </row>
    <row r="107" s="2" customFormat="1" ht="16.5" customHeight="1">
      <c r="A107" s="40"/>
      <c r="B107" s="41"/>
      <c r="C107" s="206" t="s">
        <v>133</v>
      </c>
      <c r="D107" s="206" t="s">
        <v>128</v>
      </c>
      <c r="E107" s="207" t="s">
        <v>308</v>
      </c>
      <c r="F107" s="208" t="s">
        <v>309</v>
      </c>
      <c r="G107" s="209" t="s">
        <v>175</v>
      </c>
      <c r="H107" s="210">
        <v>6</v>
      </c>
      <c r="I107" s="211"/>
      <c r="J107" s="212">
        <f>ROUND(I107*H107,2)</f>
        <v>0</v>
      </c>
      <c r="K107" s="208" t="s">
        <v>132</v>
      </c>
      <c r="L107" s="46"/>
      <c r="M107" s="213" t="s">
        <v>31</v>
      </c>
      <c r="N107" s="214" t="s">
        <v>47</v>
      </c>
      <c r="O107" s="86"/>
      <c r="P107" s="215">
        <f>O107*H107</f>
        <v>0</v>
      </c>
      <c r="Q107" s="215">
        <v>0.00064000000000000005</v>
      </c>
      <c r="R107" s="215">
        <f>Q107*H107</f>
        <v>0.0038400000000000005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133</v>
      </c>
      <c r="AT107" s="217" t="s">
        <v>128</v>
      </c>
      <c r="AU107" s="217" t="s">
        <v>21</v>
      </c>
      <c r="AY107" s="19" t="s">
        <v>126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133</v>
      </c>
      <c r="BM107" s="217" t="s">
        <v>756</v>
      </c>
    </row>
    <row r="108" s="2" customFormat="1">
      <c r="A108" s="40"/>
      <c r="B108" s="41"/>
      <c r="C108" s="42"/>
      <c r="D108" s="219" t="s">
        <v>135</v>
      </c>
      <c r="E108" s="42"/>
      <c r="F108" s="220" t="s">
        <v>311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135</v>
      </c>
      <c r="AU108" s="19" t="s">
        <v>21</v>
      </c>
    </row>
    <row r="109" s="2" customFormat="1">
      <c r="A109" s="40"/>
      <c r="B109" s="41"/>
      <c r="C109" s="42"/>
      <c r="D109" s="224" t="s">
        <v>137</v>
      </c>
      <c r="E109" s="42"/>
      <c r="F109" s="225" t="s">
        <v>312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21</v>
      </c>
    </row>
    <row r="110" s="13" customFormat="1">
      <c r="A110" s="13"/>
      <c r="B110" s="226"/>
      <c r="C110" s="227"/>
      <c r="D110" s="219" t="s">
        <v>169</v>
      </c>
      <c r="E110" s="228" t="s">
        <v>31</v>
      </c>
      <c r="F110" s="229" t="s">
        <v>313</v>
      </c>
      <c r="G110" s="227"/>
      <c r="H110" s="230">
        <v>6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169</v>
      </c>
      <c r="AU110" s="236" t="s">
        <v>21</v>
      </c>
      <c r="AV110" s="13" t="s">
        <v>21</v>
      </c>
      <c r="AW110" s="13" t="s">
        <v>37</v>
      </c>
      <c r="AX110" s="13" t="s">
        <v>76</v>
      </c>
      <c r="AY110" s="236" t="s">
        <v>126</v>
      </c>
    </row>
    <row r="111" s="14" customFormat="1">
      <c r="A111" s="14"/>
      <c r="B111" s="237"/>
      <c r="C111" s="238"/>
      <c r="D111" s="219" t="s">
        <v>169</v>
      </c>
      <c r="E111" s="239" t="s">
        <v>31</v>
      </c>
      <c r="F111" s="240" t="s">
        <v>171</v>
      </c>
      <c r="G111" s="238"/>
      <c r="H111" s="241">
        <v>6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169</v>
      </c>
      <c r="AU111" s="247" t="s">
        <v>21</v>
      </c>
      <c r="AV111" s="14" t="s">
        <v>133</v>
      </c>
      <c r="AW111" s="14" t="s">
        <v>37</v>
      </c>
      <c r="AX111" s="14" t="s">
        <v>84</v>
      </c>
      <c r="AY111" s="247" t="s">
        <v>126</v>
      </c>
    </row>
    <row r="112" s="2" customFormat="1" ht="16.5" customHeight="1">
      <c r="A112" s="40"/>
      <c r="B112" s="41"/>
      <c r="C112" s="206" t="s">
        <v>158</v>
      </c>
      <c r="D112" s="206" t="s">
        <v>128</v>
      </c>
      <c r="E112" s="207" t="s">
        <v>314</v>
      </c>
      <c r="F112" s="208" t="s">
        <v>315</v>
      </c>
      <c r="G112" s="209" t="s">
        <v>175</v>
      </c>
      <c r="H112" s="210">
        <v>6</v>
      </c>
      <c r="I112" s="211"/>
      <c r="J112" s="212">
        <f>ROUND(I112*H112,2)</f>
        <v>0</v>
      </c>
      <c r="K112" s="208" t="s">
        <v>132</v>
      </c>
      <c r="L112" s="46"/>
      <c r="M112" s="213" t="s">
        <v>31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133</v>
      </c>
      <c r="AT112" s="217" t="s">
        <v>128</v>
      </c>
      <c r="AU112" s="217" t="s">
        <v>21</v>
      </c>
      <c r="AY112" s="19" t="s">
        <v>126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84</v>
      </c>
      <c r="BK112" s="218">
        <f>ROUND(I112*H112,2)</f>
        <v>0</v>
      </c>
      <c r="BL112" s="19" t="s">
        <v>133</v>
      </c>
      <c r="BM112" s="217" t="s">
        <v>757</v>
      </c>
    </row>
    <row r="113" s="2" customFormat="1">
      <c r="A113" s="40"/>
      <c r="B113" s="41"/>
      <c r="C113" s="42"/>
      <c r="D113" s="219" t="s">
        <v>135</v>
      </c>
      <c r="E113" s="42"/>
      <c r="F113" s="220" t="s">
        <v>317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135</v>
      </c>
      <c r="AU113" s="19" t="s">
        <v>21</v>
      </c>
    </row>
    <row r="114" s="2" customFormat="1">
      <c r="A114" s="40"/>
      <c r="B114" s="41"/>
      <c r="C114" s="42"/>
      <c r="D114" s="224" t="s">
        <v>137</v>
      </c>
      <c r="E114" s="42"/>
      <c r="F114" s="225" t="s">
        <v>318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21</v>
      </c>
    </row>
    <row r="115" s="2" customFormat="1" ht="16.5" customHeight="1">
      <c r="A115" s="40"/>
      <c r="B115" s="41"/>
      <c r="C115" s="206" t="s">
        <v>164</v>
      </c>
      <c r="D115" s="206" t="s">
        <v>128</v>
      </c>
      <c r="E115" s="207" t="s">
        <v>319</v>
      </c>
      <c r="F115" s="208" t="s">
        <v>320</v>
      </c>
      <c r="G115" s="209" t="s">
        <v>131</v>
      </c>
      <c r="H115" s="210">
        <v>79</v>
      </c>
      <c r="I115" s="211"/>
      <c r="J115" s="212">
        <f>ROUND(I115*H115,2)</f>
        <v>0</v>
      </c>
      <c r="K115" s="208" t="s">
        <v>132</v>
      </c>
      <c r="L115" s="46"/>
      <c r="M115" s="213" t="s">
        <v>31</v>
      </c>
      <c r="N115" s="214" t="s">
        <v>47</v>
      </c>
      <c r="O115" s="86"/>
      <c r="P115" s="215">
        <f>O115*H115</f>
        <v>0</v>
      </c>
      <c r="Q115" s="215">
        <v>0.00055000000000000003</v>
      </c>
      <c r="R115" s="215">
        <f>Q115*H115</f>
        <v>0.043450000000000003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133</v>
      </c>
      <c r="AT115" s="217" t="s">
        <v>128</v>
      </c>
      <c r="AU115" s="217" t="s">
        <v>21</v>
      </c>
      <c r="AY115" s="19" t="s">
        <v>126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133</v>
      </c>
      <c r="BM115" s="217" t="s">
        <v>758</v>
      </c>
    </row>
    <row r="116" s="2" customFormat="1">
      <c r="A116" s="40"/>
      <c r="B116" s="41"/>
      <c r="C116" s="42"/>
      <c r="D116" s="219" t="s">
        <v>135</v>
      </c>
      <c r="E116" s="42"/>
      <c r="F116" s="220" t="s">
        <v>322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135</v>
      </c>
      <c r="AU116" s="19" t="s">
        <v>21</v>
      </c>
    </row>
    <row r="117" s="2" customFormat="1">
      <c r="A117" s="40"/>
      <c r="B117" s="41"/>
      <c r="C117" s="42"/>
      <c r="D117" s="224" t="s">
        <v>137</v>
      </c>
      <c r="E117" s="42"/>
      <c r="F117" s="225" t="s">
        <v>323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21</v>
      </c>
    </row>
    <row r="118" s="13" customFormat="1">
      <c r="A118" s="13"/>
      <c r="B118" s="226"/>
      <c r="C118" s="227"/>
      <c r="D118" s="219" t="s">
        <v>169</v>
      </c>
      <c r="E118" s="228" t="s">
        <v>31</v>
      </c>
      <c r="F118" s="229" t="s">
        <v>759</v>
      </c>
      <c r="G118" s="227"/>
      <c r="H118" s="230">
        <v>79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169</v>
      </c>
      <c r="AU118" s="236" t="s">
        <v>21</v>
      </c>
      <c r="AV118" s="13" t="s">
        <v>21</v>
      </c>
      <c r="AW118" s="13" t="s">
        <v>37</v>
      </c>
      <c r="AX118" s="13" t="s">
        <v>76</v>
      </c>
      <c r="AY118" s="236" t="s">
        <v>126</v>
      </c>
    </row>
    <row r="119" s="14" customFormat="1">
      <c r="A119" s="14"/>
      <c r="B119" s="237"/>
      <c r="C119" s="238"/>
      <c r="D119" s="219" t="s">
        <v>169</v>
      </c>
      <c r="E119" s="239" t="s">
        <v>31</v>
      </c>
      <c r="F119" s="240" t="s">
        <v>171</v>
      </c>
      <c r="G119" s="238"/>
      <c r="H119" s="241">
        <v>79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169</v>
      </c>
      <c r="AU119" s="247" t="s">
        <v>21</v>
      </c>
      <c r="AV119" s="14" t="s">
        <v>133</v>
      </c>
      <c r="AW119" s="14" t="s">
        <v>37</v>
      </c>
      <c r="AX119" s="14" t="s">
        <v>84</v>
      </c>
      <c r="AY119" s="247" t="s">
        <v>126</v>
      </c>
    </row>
    <row r="120" s="2" customFormat="1" ht="16.5" customHeight="1">
      <c r="A120" s="40"/>
      <c r="B120" s="41"/>
      <c r="C120" s="206" t="s">
        <v>172</v>
      </c>
      <c r="D120" s="206" t="s">
        <v>128</v>
      </c>
      <c r="E120" s="207" t="s">
        <v>325</v>
      </c>
      <c r="F120" s="208" t="s">
        <v>326</v>
      </c>
      <c r="G120" s="209" t="s">
        <v>131</v>
      </c>
      <c r="H120" s="210">
        <v>79</v>
      </c>
      <c r="I120" s="211"/>
      <c r="J120" s="212">
        <f>ROUND(I120*H120,2)</f>
        <v>0</v>
      </c>
      <c r="K120" s="208" t="s">
        <v>132</v>
      </c>
      <c r="L120" s="46"/>
      <c r="M120" s="213" t="s">
        <v>31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133</v>
      </c>
      <c r="AT120" s="217" t="s">
        <v>128</v>
      </c>
      <c r="AU120" s="217" t="s">
        <v>21</v>
      </c>
      <c r="AY120" s="19" t="s">
        <v>126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84</v>
      </c>
      <c r="BK120" s="218">
        <f>ROUND(I120*H120,2)</f>
        <v>0</v>
      </c>
      <c r="BL120" s="19" t="s">
        <v>133</v>
      </c>
      <c r="BM120" s="217" t="s">
        <v>760</v>
      </c>
    </row>
    <row r="121" s="2" customFormat="1">
      <c r="A121" s="40"/>
      <c r="B121" s="41"/>
      <c r="C121" s="42"/>
      <c r="D121" s="219" t="s">
        <v>135</v>
      </c>
      <c r="E121" s="42"/>
      <c r="F121" s="220" t="s">
        <v>328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135</v>
      </c>
      <c r="AU121" s="19" t="s">
        <v>21</v>
      </c>
    </row>
    <row r="122" s="2" customFormat="1">
      <c r="A122" s="40"/>
      <c r="B122" s="41"/>
      <c r="C122" s="42"/>
      <c r="D122" s="224" t="s">
        <v>137</v>
      </c>
      <c r="E122" s="42"/>
      <c r="F122" s="225" t="s">
        <v>329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21</v>
      </c>
    </row>
    <row r="123" s="2" customFormat="1" ht="16.5" customHeight="1">
      <c r="A123" s="40"/>
      <c r="B123" s="41"/>
      <c r="C123" s="206" t="s">
        <v>180</v>
      </c>
      <c r="D123" s="206" t="s">
        <v>128</v>
      </c>
      <c r="E123" s="207" t="s">
        <v>330</v>
      </c>
      <c r="F123" s="208" t="s">
        <v>331</v>
      </c>
      <c r="G123" s="209" t="s">
        <v>131</v>
      </c>
      <c r="H123" s="210">
        <v>4.0999999999999996</v>
      </c>
      <c r="I123" s="211"/>
      <c r="J123" s="212">
        <f>ROUND(I123*H123,2)</f>
        <v>0</v>
      </c>
      <c r="K123" s="208" t="s">
        <v>132</v>
      </c>
      <c r="L123" s="46"/>
      <c r="M123" s="213" t="s">
        <v>31</v>
      </c>
      <c r="N123" s="214" t="s">
        <v>47</v>
      </c>
      <c r="O123" s="86"/>
      <c r="P123" s="215">
        <f>O123*H123</f>
        <v>0</v>
      </c>
      <c r="Q123" s="215">
        <v>0.00046999999999999999</v>
      </c>
      <c r="R123" s="215">
        <f>Q123*H123</f>
        <v>0.0019269999999999997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133</v>
      </c>
      <c r="AT123" s="217" t="s">
        <v>128</v>
      </c>
      <c r="AU123" s="217" t="s">
        <v>21</v>
      </c>
      <c r="AY123" s="19" t="s">
        <v>126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84</v>
      </c>
      <c r="BK123" s="218">
        <f>ROUND(I123*H123,2)</f>
        <v>0</v>
      </c>
      <c r="BL123" s="19" t="s">
        <v>133</v>
      </c>
      <c r="BM123" s="217" t="s">
        <v>761</v>
      </c>
    </row>
    <row r="124" s="2" customFormat="1">
      <c r="A124" s="40"/>
      <c r="B124" s="41"/>
      <c r="C124" s="42"/>
      <c r="D124" s="219" t="s">
        <v>135</v>
      </c>
      <c r="E124" s="42"/>
      <c r="F124" s="220" t="s">
        <v>333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135</v>
      </c>
      <c r="AU124" s="19" t="s">
        <v>21</v>
      </c>
    </row>
    <row r="125" s="2" customFormat="1">
      <c r="A125" s="40"/>
      <c r="B125" s="41"/>
      <c r="C125" s="42"/>
      <c r="D125" s="224" t="s">
        <v>137</v>
      </c>
      <c r="E125" s="42"/>
      <c r="F125" s="225" t="s">
        <v>334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21</v>
      </c>
    </row>
    <row r="126" s="13" customFormat="1">
      <c r="A126" s="13"/>
      <c r="B126" s="226"/>
      <c r="C126" s="227"/>
      <c r="D126" s="219" t="s">
        <v>169</v>
      </c>
      <c r="E126" s="228" t="s">
        <v>31</v>
      </c>
      <c r="F126" s="229" t="s">
        <v>762</v>
      </c>
      <c r="G126" s="227"/>
      <c r="H126" s="230">
        <v>4.0999999999999996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169</v>
      </c>
      <c r="AU126" s="236" t="s">
        <v>21</v>
      </c>
      <c r="AV126" s="13" t="s">
        <v>21</v>
      </c>
      <c r="AW126" s="13" t="s">
        <v>37</v>
      </c>
      <c r="AX126" s="13" t="s">
        <v>76</v>
      </c>
      <c r="AY126" s="236" t="s">
        <v>126</v>
      </c>
    </row>
    <row r="127" s="14" customFormat="1">
      <c r="A127" s="14"/>
      <c r="B127" s="237"/>
      <c r="C127" s="238"/>
      <c r="D127" s="219" t="s">
        <v>169</v>
      </c>
      <c r="E127" s="239" t="s">
        <v>31</v>
      </c>
      <c r="F127" s="240" t="s">
        <v>171</v>
      </c>
      <c r="G127" s="238"/>
      <c r="H127" s="241">
        <v>4.0999999999999996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169</v>
      </c>
      <c r="AU127" s="247" t="s">
        <v>21</v>
      </c>
      <c r="AV127" s="14" t="s">
        <v>133</v>
      </c>
      <c r="AW127" s="14" t="s">
        <v>37</v>
      </c>
      <c r="AX127" s="14" t="s">
        <v>84</v>
      </c>
      <c r="AY127" s="247" t="s">
        <v>126</v>
      </c>
    </row>
    <row r="128" s="2" customFormat="1" ht="16.5" customHeight="1">
      <c r="A128" s="40"/>
      <c r="B128" s="41"/>
      <c r="C128" s="206" t="s">
        <v>187</v>
      </c>
      <c r="D128" s="206" t="s">
        <v>128</v>
      </c>
      <c r="E128" s="207" t="s">
        <v>336</v>
      </c>
      <c r="F128" s="208" t="s">
        <v>337</v>
      </c>
      <c r="G128" s="209" t="s">
        <v>131</v>
      </c>
      <c r="H128" s="210">
        <v>4.0999999999999996</v>
      </c>
      <c r="I128" s="211"/>
      <c r="J128" s="212">
        <f>ROUND(I128*H128,2)</f>
        <v>0</v>
      </c>
      <c r="K128" s="208" t="s">
        <v>132</v>
      </c>
      <c r="L128" s="46"/>
      <c r="M128" s="213" t="s">
        <v>31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133</v>
      </c>
      <c r="AT128" s="217" t="s">
        <v>128</v>
      </c>
      <c r="AU128" s="217" t="s">
        <v>21</v>
      </c>
      <c r="AY128" s="19" t="s">
        <v>126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133</v>
      </c>
      <c r="BM128" s="217" t="s">
        <v>763</v>
      </c>
    </row>
    <row r="129" s="2" customFormat="1">
      <c r="A129" s="40"/>
      <c r="B129" s="41"/>
      <c r="C129" s="42"/>
      <c r="D129" s="219" t="s">
        <v>135</v>
      </c>
      <c r="E129" s="42"/>
      <c r="F129" s="220" t="s">
        <v>339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135</v>
      </c>
      <c r="AU129" s="19" t="s">
        <v>21</v>
      </c>
    </row>
    <row r="130" s="2" customFormat="1">
      <c r="A130" s="40"/>
      <c r="B130" s="41"/>
      <c r="C130" s="42"/>
      <c r="D130" s="224" t="s">
        <v>137</v>
      </c>
      <c r="E130" s="42"/>
      <c r="F130" s="225" t="s">
        <v>340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21</v>
      </c>
    </row>
    <row r="131" s="2" customFormat="1" ht="16.5" customHeight="1">
      <c r="A131" s="40"/>
      <c r="B131" s="41"/>
      <c r="C131" s="206" t="s">
        <v>194</v>
      </c>
      <c r="D131" s="206" t="s">
        <v>128</v>
      </c>
      <c r="E131" s="207" t="s">
        <v>341</v>
      </c>
      <c r="F131" s="208" t="s">
        <v>342</v>
      </c>
      <c r="G131" s="209" t="s">
        <v>175</v>
      </c>
      <c r="H131" s="210">
        <v>22.800000000000001</v>
      </c>
      <c r="I131" s="211"/>
      <c r="J131" s="212">
        <f>ROUND(I131*H131,2)</f>
        <v>0</v>
      </c>
      <c r="K131" s="208" t="s">
        <v>132</v>
      </c>
      <c r="L131" s="46"/>
      <c r="M131" s="213" t="s">
        <v>31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133</v>
      </c>
      <c r="AT131" s="217" t="s">
        <v>128</v>
      </c>
      <c r="AU131" s="217" t="s">
        <v>21</v>
      </c>
      <c r="AY131" s="19" t="s">
        <v>126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84</v>
      </c>
      <c r="BK131" s="218">
        <f>ROUND(I131*H131,2)</f>
        <v>0</v>
      </c>
      <c r="BL131" s="19" t="s">
        <v>133</v>
      </c>
      <c r="BM131" s="217" t="s">
        <v>764</v>
      </c>
    </row>
    <row r="132" s="2" customFormat="1">
      <c r="A132" s="40"/>
      <c r="B132" s="41"/>
      <c r="C132" s="42"/>
      <c r="D132" s="219" t="s">
        <v>135</v>
      </c>
      <c r="E132" s="42"/>
      <c r="F132" s="220" t="s">
        <v>344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135</v>
      </c>
      <c r="AU132" s="19" t="s">
        <v>21</v>
      </c>
    </row>
    <row r="133" s="2" customFormat="1">
      <c r="A133" s="40"/>
      <c r="B133" s="41"/>
      <c r="C133" s="42"/>
      <c r="D133" s="224" t="s">
        <v>137</v>
      </c>
      <c r="E133" s="42"/>
      <c r="F133" s="225" t="s">
        <v>345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137</v>
      </c>
      <c r="AU133" s="19" t="s">
        <v>21</v>
      </c>
    </row>
    <row r="134" s="13" customFormat="1">
      <c r="A134" s="13"/>
      <c r="B134" s="226"/>
      <c r="C134" s="227"/>
      <c r="D134" s="219" t="s">
        <v>169</v>
      </c>
      <c r="E134" s="228" t="s">
        <v>31</v>
      </c>
      <c r="F134" s="229" t="s">
        <v>765</v>
      </c>
      <c r="G134" s="227"/>
      <c r="H134" s="230">
        <v>22.800000000000001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169</v>
      </c>
      <c r="AU134" s="236" t="s">
        <v>21</v>
      </c>
      <c r="AV134" s="13" t="s">
        <v>21</v>
      </c>
      <c r="AW134" s="13" t="s">
        <v>37</v>
      </c>
      <c r="AX134" s="13" t="s">
        <v>76</v>
      </c>
      <c r="AY134" s="236" t="s">
        <v>126</v>
      </c>
    </row>
    <row r="135" s="14" customFormat="1">
      <c r="A135" s="14"/>
      <c r="B135" s="237"/>
      <c r="C135" s="238"/>
      <c r="D135" s="219" t="s">
        <v>169</v>
      </c>
      <c r="E135" s="239" t="s">
        <v>31</v>
      </c>
      <c r="F135" s="240" t="s">
        <v>171</v>
      </c>
      <c r="G135" s="238"/>
      <c r="H135" s="241">
        <v>22.800000000000001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169</v>
      </c>
      <c r="AU135" s="247" t="s">
        <v>21</v>
      </c>
      <c r="AV135" s="14" t="s">
        <v>133</v>
      </c>
      <c r="AW135" s="14" t="s">
        <v>37</v>
      </c>
      <c r="AX135" s="14" t="s">
        <v>84</v>
      </c>
      <c r="AY135" s="247" t="s">
        <v>126</v>
      </c>
    </row>
    <row r="136" s="2" customFormat="1" ht="21.75" customHeight="1">
      <c r="A136" s="40"/>
      <c r="B136" s="41"/>
      <c r="C136" s="206" t="s">
        <v>201</v>
      </c>
      <c r="D136" s="206" t="s">
        <v>128</v>
      </c>
      <c r="E136" s="207" t="s">
        <v>347</v>
      </c>
      <c r="F136" s="208" t="s">
        <v>348</v>
      </c>
      <c r="G136" s="209" t="s">
        <v>154</v>
      </c>
      <c r="H136" s="210">
        <v>43.764000000000003</v>
      </c>
      <c r="I136" s="211"/>
      <c r="J136" s="212">
        <f>ROUND(I136*H136,2)</f>
        <v>0</v>
      </c>
      <c r="K136" s="208" t="s">
        <v>132</v>
      </c>
      <c r="L136" s="46"/>
      <c r="M136" s="213" t="s">
        <v>31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133</v>
      </c>
      <c r="AT136" s="217" t="s">
        <v>128</v>
      </c>
      <c r="AU136" s="217" t="s">
        <v>21</v>
      </c>
      <c r="AY136" s="19" t="s">
        <v>126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133</v>
      </c>
      <c r="BM136" s="217" t="s">
        <v>766</v>
      </c>
    </row>
    <row r="137" s="2" customFormat="1">
      <c r="A137" s="40"/>
      <c r="B137" s="41"/>
      <c r="C137" s="42"/>
      <c r="D137" s="219" t="s">
        <v>135</v>
      </c>
      <c r="E137" s="42"/>
      <c r="F137" s="220" t="s">
        <v>350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135</v>
      </c>
      <c r="AU137" s="19" t="s">
        <v>21</v>
      </c>
    </row>
    <row r="138" s="2" customFormat="1">
      <c r="A138" s="40"/>
      <c r="B138" s="41"/>
      <c r="C138" s="42"/>
      <c r="D138" s="224" t="s">
        <v>137</v>
      </c>
      <c r="E138" s="42"/>
      <c r="F138" s="225" t="s">
        <v>351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137</v>
      </c>
      <c r="AU138" s="19" t="s">
        <v>21</v>
      </c>
    </row>
    <row r="139" s="13" customFormat="1">
      <c r="A139" s="13"/>
      <c r="B139" s="226"/>
      <c r="C139" s="227"/>
      <c r="D139" s="219" t="s">
        <v>169</v>
      </c>
      <c r="E139" s="228" t="s">
        <v>31</v>
      </c>
      <c r="F139" s="229" t="s">
        <v>767</v>
      </c>
      <c r="G139" s="227"/>
      <c r="H139" s="230">
        <v>9.2400000000000002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169</v>
      </c>
      <c r="AU139" s="236" t="s">
        <v>21</v>
      </c>
      <c r="AV139" s="13" t="s">
        <v>21</v>
      </c>
      <c r="AW139" s="13" t="s">
        <v>37</v>
      </c>
      <c r="AX139" s="13" t="s">
        <v>76</v>
      </c>
      <c r="AY139" s="236" t="s">
        <v>126</v>
      </c>
    </row>
    <row r="140" s="13" customFormat="1">
      <c r="A140" s="13"/>
      <c r="B140" s="226"/>
      <c r="C140" s="227"/>
      <c r="D140" s="219" t="s">
        <v>169</v>
      </c>
      <c r="E140" s="228" t="s">
        <v>31</v>
      </c>
      <c r="F140" s="229" t="s">
        <v>768</v>
      </c>
      <c r="G140" s="227"/>
      <c r="H140" s="230">
        <v>31.372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169</v>
      </c>
      <c r="AU140" s="236" t="s">
        <v>21</v>
      </c>
      <c r="AV140" s="13" t="s">
        <v>21</v>
      </c>
      <c r="AW140" s="13" t="s">
        <v>37</v>
      </c>
      <c r="AX140" s="13" t="s">
        <v>76</v>
      </c>
      <c r="AY140" s="236" t="s">
        <v>126</v>
      </c>
    </row>
    <row r="141" s="13" customFormat="1">
      <c r="A141" s="13"/>
      <c r="B141" s="226"/>
      <c r="C141" s="227"/>
      <c r="D141" s="219" t="s">
        <v>169</v>
      </c>
      <c r="E141" s="228" t="s">
        <v>31</v>
      </c>
      <c r="F141" s="229" t="s">
        <v>769</v>
      </c>
      <c r="G141" s="227"/>
      <c r="H141" s="230">
        <v>59.399999999999999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169</v>
      </c>
      <c r="AU141" s="236" t="s">
        <v>21</v>
      </c>
      <c r="AV141" s="13" t="s">
        <v>21</v>
      </c>
      <c r="AW141" s="13" t="s">
        <v>37</v>
      </c>
      <c r="AX141" s="13" t="s">
        <v>76</v>
      </c>
      <c r="AY141" s="236" t="s">
        <v>126</v>
      </c>
    </row>
    <row r="142" s="13" customFormat="1">
      <c r="A142" s="13"/>
      <c r="B142" s="226"/>
      <c r="C142" s="227"/>
      <c r="D142" s="219" t="s">
        <v>169</v>
      </c>
      <c r="E142" s="228" t="s">
        <v>31</v>
      </c>
      <c r="F142" s="229" t="s">
        <v>770</v>
      </c>
      <c r="G142" s="227"/>
      <c r="H142" s="230">
        <v>-6.71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169</v>
      </c>
      <c r="AU142" s="236" t="s">
        <v>21</v>
      </c>
      <c r="AV142" s="13" t="s">
        <v>21</v>
      </c>
      <c r="AW142" s="13" t="s">
        <v>37</v>
      </c>
      <c r="AX142" s="13" t="s">
        <v>76</v>
      </c>
      <c r="AY142" s="236" t="s">
        <v>126</v>
      </c>
    </row>
    <row r="143" s="13" customFormat="1">
      <c r="A143" s="13"/>
      <c r="B143" s="226"/>
      <c r="C143" s="227"/>
      <c r="D143" s="219" t="s">
        <v>169</v>
      </c>
      <c r="E143" s="228" t="s">
        <v>31</v>
      </c>
      <c r="F143" s="229" t="s">
        <v>771</v>
      </c>
      <c r="G143" s="227"/>
      <c r="H143" s="230">
        <v>-5.7750000000000004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169</v>
      </c>
      <c r="AU143" s="236" t="s">
        <v>21</v>
      </c>
      <c r="AV143" s="13" t="s">
        <v>21</v>
      </c>
      <c r="AW143" s="13" t="s">
        <v>37</v>
      </c>
      <c r="AX143" s="13" t="s">
        <v>76</v>
      </c>
      <c r="AY143" s="236" t="s">
        <v>126</v>
      </c>
    </row>
    <row r="144" s="15" customFormat="1">
      <c r="A144" s="15"/>
      <c r="B144" s="252"/>
      <c r="C144" s="253"/>
      <c r="D144" s="219" t="s">
        <v>169</v>
      </c>
      <c r="E144" s="254" t="s">
        <v>31</v>
      </c>
      <c r="F144" s="255" t="s">
        <v>357</v>
      </c>
      <c r="G144" s="253"/>
      <c r="H144" s="256">
        <v>87.527000000000001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169</v>
      </c>
      <c r="AU144" s="262" t="s">
        <v>21</v>
      </c>
      <c r="AV144" s="15" t="s">
        <v>145</v>
      </c>
      <c r="AW144" s="15" t="s">
        <v>37</v>
      </c>
      <c r="AX144" s="15" t="s">
        <v>76</v>
      </c>
      <c r="AY144" s="262" t="s">
        <v>126</v>
      </c>
    </row>
    <row r="145" s="13" customFormat="1">
      <c r="A145" s="13"/>
      <c r="B145" s="226"/>
      <c r="C145" s="227"/>
      <c r="D145" s="219" t="s">
        <v>169</v>
      </c>
      <c r="E145" s="228" t="s">
        <v>31</v>
      </c>
      <c r="F145" s="229" t="s">
        <v>772</v>
      </c>
      <c r="G145" s="227"/>
      <c r="H145" s="230">
        <v>43.764000000000003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169</v>
      </c>
      <c r="AU145" s="236" t="s">
        <v>21</v>
      </c>
      <c r="AV145" s="13" t="s">
        <v>21</v>
      </c>
      <c r="AW145" s="13" t="s">
        <v>37</v>
      </c>
      <c r="AX145" s="13" t="s">
        <v>76</v>
      </c>
      <c r="AY145" s="236" t="s">
        <v>126</v>
      </c>
    </row>
    <row r="146" s="15" customFormat="1">
      <c r="A146" s="15"/>
      <c r="B146" s="252"/>
      <c r="C146" s="253"/>
      <c r="D146" s="219" t="s">
        <v>169</v>
      </c>
      <c r="E146" s="254" t="s">
        <v>31</v>
      </c>
      <c r="F146" s="255" t="s">
        <v>357</v>
      </c>
      <c r="G146" s="253"/>
      <c r="H146" s="256">
        <v>43.764000000000003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169</v>
      </c>
      <c r="AU146" s="262" t="s">
        <v>21</v>
      </c>
      <c r="AV146" s="15" t="s">
        <v>145</v>
      </c>
      <c r="AW146" s="15" t="s">
        <v>37</v>
      </c>
      <c r="AX146" s="15" t="s">
        <v>84</v>
      </c>
      <c r="AY146" s="262" t="s">
        <v>126</v>
      </c>
    </row>
    <row r="147" s="2" customFormat="1" ht="21.75" customHeight="1">
      <c r="A147" s="40"/>
      <c r="B147" s="41"/>
      <c r="C147" s="206" t="s">
        <v>208</v>
      </c>
      <c r="D147" s="206" t="s">
        <v>128</v>
      </c>
      <c r="E147" s="207" t="s">
        <v>359</v>
      </c>
      <c r="F147" s="208" t="s">
        <v>360</v>
      </c>
      <c r="G147" s="209" t="s">
        <v>154</v>
      </c>
      <c r="H147" s="210">
        <v>43.764000000000003</v>
      </c>
      <c r="I147" s="211"/>
      <c r="J147" s="212">
        <f>ROUND(I147*H147,2)</f>
        <v>0</v>
      </c>
      <c r="K147" s="208" t="s">
        <v>132</v>
      </c>
      <c r="L147" s="46"/>
      <c r="M147" s="213" t="s">
        <v>31</v>
      </c>
      <c r="N147" s="214" t="s">
        <v>47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133</v>
      </c>
      <c r="AT147" s="217" t="s">
        <v>128</v>
      </c>
      <c r="AU147" s="217" t="s">
        <v>21</v>
      </c>
      <c r="AY147" s="19" t="s">
        <v>126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84</v>
      </c>
      <c r="BK147" s="218">
        <f>ROUND(I147*H147,2)</f>
        <v>0</v>
      </c>
      <c r="BL147" s="19" t="s">
        <v>133</v>
      </c>
      <c r="BM147" s="217" t="s">
        <v>773</v>
      </c>
    </row>
    <row r="148" s="2" customFormat="1">
      <c r="A148" s="40"/>
      <c r="B148" s="41"/>
      <c r="C148" s="42"/>
      <c r="D148" s="219" t="s">
        <v>135</v>
      </c>
      <c r="E148" s="42"/>
      <c r="F148" s="220" t="s">
        <v>362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135</v>
      </c>
      <c r="AU148" s="19" t="s">
        <v>21</v>
      </c>
    </row>
    <row r="149" s="2" customFormat="1">
      <c r="A149" s="40"/>
      <c r="B149" s="41"/>
      <c r="C149" s="42"/>
      <c r="D149" s="224" t="s">
        <v>137</v>
      </c>
      <c r="E149" s="42"/>
      <c r="F149" s="225" t="s">
        <v>363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21</v>
      </c>
    </row>
    <row r="150" s="13" customFormat="1">
      <c r="A150" s="13"/>
      <c r="B150" s="226"/>
      <c r="C150" s="227"/>
      <c r="D150" s="219" t="s">
        <v>169</v>
      </c>
      <c r="E150" s="228" t="s">
        <v>31</v>
      </c>
      <c r="F150" s="229" t="s">
        <v>774</v>
      </c>
      <c r="G150" s="227"/>
      <c r="H150" s="230">
        <v>43.764000000000003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169</v>
      </c>
      <c r="AU150" s="236" t="s">
        <v>21</v>
      </c>
      <c r="AV150" s="13" t="s">
        <v>21</v>
      </c>
      <c r="AW150" s="13" t="s">
        <v>37</v>
      </c>
      <c r="AX150" s="13" t="s">
        <v>76</v>
      </c>
      <c r="AY150" s="236" t="s">
        <v>126</v>
      </c>
    </row>
    <row r="151" s="14" customFormat="1">
      <c r="A151" s="14"/>
      <c r="B151" s="237"/>
      <c r="C151" s="238"/>
      <c r="D151" s="219" t="s">
        <v>169</v>
      </c>
      <c r="E151" s="239" t="s">
        <v>31</v>
      </c>
      <c r="F151" s="240" t="s">
        <v>171</v>
      </c>
      <c r="G151" s="238"/>
      <c r="H151" s="241">
        <v>43.764000000000003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169</v>
      </c>
      <c r="AU151" s="247" t="s">
        <v>21</v>
      </c>
      <c r="AV151" s="14" t="s">
        <v>133</v>
      </c>
      <c r="AW151" s="14" t="s">
        <v>37</v>
      </c>
      <c r="AX151" s="14" t="s">
        <v>84</v>
      </c>
      <c r="AY151" s="247" t="s">
        <v>126</v>
      </c>
    </row>
    <row r="152" s="2" customFormat="1" ht="16.5" customHeight="1">
      <c r="A152" s="40"/>
      <c r="B152" s="41"/>
      <c r="C152" s="206" t="s">
        <v>214</v>
      </c>
      <c r="D152" s="206" t="s">
        <v>128</v>
      </c>
      <c r="E152" s="207" t="s">
        <v>371</v>
      </c>
      <c r="F152" s="208" t="s">
        <v>372</v>
      </c>
      <c r="G152" s="209" t="s">
        <v>175</v>
      </c>
      <c r="H152" s="210">
        <v>165.03999999999999</v>
      </c>
      <c r="I152" s="211"/>
      <c r="J152" s="212">
        <f>ROUND(I152*H152,2)</f>
        <v>0</v>
      </c>
      <c r="K152" s="208" t="s">
        <v>132</v>
      </c>
      <c r="L152" s="46"/>
      <c r="M152" s="213" t="s">
        <v>31</v>
      </c>
      <c r="N152" s="214" t="s">
        <v>47</v>
      </c>
      <c r="O152" s="86"/>
      <c r="P152" s="215">
        <f>O152*H152</f>
        <v>0</v>
      </c>
      <c r="Q152" s="215">
        <v>0.00084999999999999995</v>
      </c>
      <c r="R152" s="215">
        <f>Q152*H152</f>
        <v>0.14028399999999999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133</v>
      </c>
      <c r="AT152" s="217" t="s">
        <v>128</v>
      </c>
      <c r="AU152" s="217" t="s">
        <v>21</v>
      </c>
      <c r="AY152" s="19" t="s">
        <v>126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133</v>
      </c>
      <c r="BM152" s="217" t="s">
        <v>775</v>
      </c>
    </row>
    <row r="153" s="2" customFormat="1">
      <c r="A153" s="40"/>
      <c r="B153" s="41"/>
      <c r="C153" s="42"/>
      <c r="D153" s="219" t="s">
        <v>135</v>
      </c>
      <c r="E153" s="42"/>
      <c r="F153" s="220" t="s">
        <v>374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135</v>
      </c>
      <c r="AU153" s="19" t="s">
        <v>21</v>
      </c>
    </row>
    <row r="154" s="2" customFormat="1">
      <c r="A154" s="40"/>
      <c r="B154" s="41"/>
      <c r="C154" s="42"/>
      <c r="D154" s="224" t="s">
        <v>137</v>
      </c>
      <c r="E154" s="42"/>
      <c r="F154" s="225" t="s">
        <v>375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137</v>
      </c>
      <c r="AU154" s="19" t="s">
        <v>21</v>
      </c>
    </row>
    <row r="155" s="13" customFormat="1">
      <c r="A155" s="13"/>
      <c r="B155" s="226"/>
      <c r="C155" s="227"/>
      <c r="D155" s="219" t="s">
        <v>169</v>
      </c>
      <c r="E155" s="228" t="s">
        <v>31</v>
      </c>
      <c r="F155" s="229" t="s">
        <v>776</v>
      </c>
      <c r="G155" s="227"/>
      <c r="H155" s="230">
        <v>57.039999999999999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169</v>
      </c>
      <c r="AU155" s="236" t="s">
        <v>21</v>
      </c>
      <c r="AV155" s="13" t="s">
        <v>21</v>
      </c>
      <c r="AW155" s="13" t="s">
        <v>37</v>
      </c>
      <c r="AX155" s="13" t="s">
        <v>76</v>
      </c>
      <c r="AY155" s="236" t="s">
        <v>126</v>
      </c>
    </row>
    <row r="156" s="13" customFormat="1">
      <c r="A156" s="13"/>
      <c r="B156" s="226"/>
      <c r="C156" s="227"/>
      <c r="D156" s="219" t="s">
        <v>169</v>
      </c>
      <c r="E156" s="228" t="s">
        <v>31</v>
      </c>
      <c r="F156" s="229" t="s">
        <v>777</v>
      </c>
      <c r="G156" s="227"/>
      <c r="H156" s="230">
        <v>108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169</v>
      </c>
      <c r="AU156" s="236" t="s">
        <v>21</v>
      </c>
      <c r="AV156" s="13" t="s">
        <v>21</v>
      </c>
      <c r="AW156" s="13" t="s">
        <v>37</v>
      </c>
      <c r="AX156" s="13" t="s">
        <v>76</v>
      </c>
      <c r="AY156" s="236" t="s">
        <v>126</v>
      </c>
    </row>
    <row r="157" s="14" customFormat="1">
      <c r="A157" s="14"/>
      <c r="B157" s="237"/>
      <c r="C157" s="238"/>
      <c r="D157" s="219" t="s">
        <v>169</v>
      </c>
      <c r="E157" s="239" t="s">
        <v>31</v>
      </c>
      <c r="F157" s="240" t="s">
        <v>171</v>
      </c>
      <c r="G157" s="238"/>
      <c r="H157" s="241">
        <v>165.03999999999999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169</v>
      </c>
      <c r="AU157" s="247" t="s">
        <v>21</v>
      </c>
      <c r="AV157" s="14" t="s">
        <v>133</v>
      </c>
      <c r="AW157" s="14" t="s">
        <v>37</v>
      </c>
      <c r="AX157" s="14" t="s">
        <v>84</v>
      </c>
      <c r="AY157" s="247" t="s">
        <v>126</v>
      </c>
    </row>
    <row r="158" s="2" customFormat="1" ht="16.5" customHeight="1">
      <c r="A158" s="40"/>
      <c r="B158" s="41"/>
      <c r="C158" s="206" t="s">
        <v>223</v>
      </c>
      <c r="D158" s="206" t="s">
        <v>128</v>
      </c>
      <c r="E158" s="207" t="s">
        <v>382</v>
      </c>
      <c r="F158" s="208" t="s">
        <v>383</v>
      </c>
      <c r="G158" s="209" t="s">
        <v>175</v>
      </c>
      <c r="H158" s="210">
        <v>165.03999999999999</v>
      </c>
      <c r="I158" s="211"/>
      <c r="J158" s="212">
        <f>ROUND(I158*H158,2)</f>
        <v>0</v>
      </c>
      <c r="K158" s="208" t="s">
        <v>132</v>
      </c>
      <c r="L158" s="46"/>
      <c r="M158" s="213" t="s">
        <v>31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133</v>
      </c>
      <c r="AT158" s="217" t="s">
        <v>128</v>
      </c>
      <c r="AU158" s="217" t="s">
        <v>21</v>
      </c>
      <c r="AY158" s="19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133</v>
      </c>
      <c r="BM158" s="217" t="s">
        <v>778</v>
      </c>
    </row>
    <row r="159" s="2" customFormat="1">
      <c r="A159" s="40"/>
      <c r="B159" s="41"/>
      <c r="C159" s="42"/>
      <c r="D159" s="219" t="s">
        <v>135</v>
      </c>
      <c r="E159" s="42"/>
      <c r="F159" s="220" t="s">
        <v>385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135</v>
      </c>
      <c r="AU159" s="19" t="s">
        <v>21</v>
      </c>
    </row>
    <row r="160" s="2" customFormat="1">
      <c r="A160" s="40"/>
      <c r="B160" s="41"/>
      <c r="C160" s="42"/>
      <c r="D160" s="224" t="s">
        <v>137</v>
      </c>
      <c r="E160" s="42"/>
      <c r="F160" s="225" t="s">
        <v>386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21</v>
      </c>
    </row>
    <row r="161" s="2" customFormat="1" ht="16.5" customHeight="1">
      <c r="A161" s="40"/>
      <c r="B161" s="41"/>
      <c r="C161" s="206" t="s">
        <v>8</v>
      </c>
      <c r="D161" s="206" t="s">
        <v>128</v>
      </c>
      <c r="E161" s="207" t="s">
        <v>779</v>
      </c>
      <c r="F161" s="208" t="s">
        <v>780</v>
      </c>
      <c r="G161" s="209" t="s">
        <v>175</v>
      </c>
      <c r="H161" s="210">
        <v>2.79</v>
      </c>
      <c r="I161" s="211"/>
      <c r="J161" s="212">
        <f>ROUND(I161*H161,2)</f>
        <v>0</v>
      </c>
      <c r="K161" s="208" t="s">
        <v>31</v>
      </c>
      <c r="L161" s="46"/>
      <c r="M161" s="213" t="s">
        <v>31</v>
      </c>
      <c r="N161" s="214" t="s">
        <v>47</v>
      </c>
      <c r="O161" s="86"/>
      <c r="P161" s="215">
        <f>O161*H161</f>
        <v>0</v>
      </c>
      <c r="Q161" s="215">
        <v>0.022579999999999999</v>
      </c>
      <c r="R161" s="215">
        <f>Q161*H161</f>
        <v>0.062998200000000004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133</v>
      </c>
      <c r="AT161" s="217" t="s">
        <v>128</v>
      </c>
      <c r="AU161" s="217" t="s">
        <v>21</v>
      </c>
      <c r="AY161" s="19" t="s">
        <v>126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84</v>
      </c>
      <c r="BK161" s="218">
        <f>ROUND(I161*H161,2)</f>
        <v>0</v>
      </c>
      <c r="BL161" s="19" t="s">
        <v>133</v>
      </c>
      <c r="BM161" s="217" t="s">
        <v>781</v>
      </c>
    </row>
    <row r="162" s="2" customFormat="1">
      <c r="A162" s="40"/>
      <c r="B162" s="41"/>
      <c r="C162" s="42"/>
      <c r="D162" s="219" t="s">
        <v>135</v>
      </c>
      <c r="E162" s="42"/>
      <c r="F162" s="220" t="s">
        <v>780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135</v>
      </c>
      <c r="AU162" s="19" t="s">
        <v>21</v>
      </c>
    </row>
    <row r="163" s="13" customFormat="1">
      <c r="A163" s="13"/>
      <c r="B163" s="226"/>
      <c r="C163" s="227"/>
      <c r="D163" s="219" t="s">
        <v>169</v>
      </c>
      <c r="E163" s="228" t="s">
        <v>31</v>
      </c>
      <c r="F163" s="229" t="s">
        <v>782</v>
      </c>
      <c r="G163" s="227"/>
      <c r="H163" s="230">
        <v>2.79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169</v>
      </c>
      <c r="AU163" s="236" t="s">
        <v>21</v>
      </c>
      <c r="AV163" s="13" t="s">
        <v>21</v>
      </c>
      <c r="AW163" s="13" t="s">
        <v>37</v>
      </c>
      <c r="AX163" s="13" t="s">
        <v>76</v>
      </c>
      <c r="AY163" s="236" t="s">
        <v>126</v>
      </c>
    </row>
    <row r="164" s="14" customFormat="1">
      <c r="A164" s="14"/>
      <c r="B164" s="237"/>
      <c r="C164" s="238"/>
      <c r="D164" s="219" t="s">
        <v>169</v>
      </c>
      <c r="E164" s="239" t="s">
        <v>31</v>
      </c>
      <c r="F164" s="240" t="s">
        <v>171</v>
      </c>
      <c r="G164" s="238"/>
      <c r="H164" s="241">
        <v>2.79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169</v>
      </c>
      <c r="AU164" s="247" t="s">
        <v>21</v>
      </c>
      <c r="AV164" s="14" t="s">
        <v>133</v>
      </c>
      <c r="AW164" s="14" t="s">
        <v>37</v>
      </c>
      <c r="AX164" s="14" t="s">
        <v>84</v>
      </c>
      <c r="AY164" s="247" t="s">
        <v>126</v>
      </c>
    </row>
    <row r="165" s="2" customFormat="1" ht="16.5" customHeight="1">
      <c r="A165" s="40"/>
      <c r="B165" s="41"/>
      <c r="C165" s="273" t="s">
        <v>239</v>
      </c>
      <c r="D165" s="273" t="s">
        <v>465</v>
      </c>
      <c r="E165" s="274" t="s">
        <v>783</v>
      </c>
      <c r="F165" s="275" t="s">
        <v>784</v>
      </c>
      <c r="G165" s="276" t="s">
        <v>154</v>
      </c>
      <c r="H165" s="277">
        <v>1.256</v>
      </c>
      <c r="I165" s="278"/>
      <c r="J165" s="279">
        <f>ROUND(I165*H165,2)</f>
        <v>0</v>
      </c>
      <c r="K165" s="275" t="s">
        <v>132</v>
      </c>
      <c r="L165" s="280"/>
      <c r="M165" s="281" t="s">
        <v>31</v>
      </c>
      <c r="N165" s="282" t="s">
        <v>47</v>
      </c>
      <c r="O165" s="86"/>
      <c r="P165" s="215">
        <f>O165*H165</f>
        <v>0</v>
      </c>
      <c r="Q165" s="215">
        <v>0.75</v>
      </c>
      <c r="R165" s="215">
        <f>Q165*H165</f>
        <v>0.94199999999999995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180</v>
      </c>
      <c r="AT165" s="217" t="s">
        <v>465</v>
      </c>
      <c r="AU165" s="217" t="s">
        <v>21</v>
      </c>
      <c r="AY165" s="19" t="s">
        <v>126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84</v>
      </c>
      <c r="BK165" s="218">
        <f>ROUND(I165*H165,2)</f>
        <v>0</v>
      </c>
      <c r="BL165" s="19" t="s">
        <v>133</v>
      </c>
      <c r="BM165" s="217" t="s">
        <v>785</v>
      </c>
    </row>
    <row r="166" s="2" customFormat="1">
      <c r="A166" s="40"/>
      <c r="B166" s="41"/>
      <c r="C166" s="42"/>
      <c r="D166" s="219" t="s">
        <v>135</v>
      </c>
      <c r="E166" s="42"/>
      <c r="F166" s="220" t="s">
        <v>784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135</v>
      </c>
      <c r="AU166" s="19" t="s">
        <v>21</v>
      </c>
    </row>
    <row r="167" s="2" customFormat="1">
      <c r="A167" s="40"/>
      <c r="B167" s="41"/>
      <c r="C167" s="42"/>
      <c r="D167" s="224" t="s">
        <v>137</v>
      </c>
      <c r="E167" s="42"/>
      <c r="F167" s="225" t="s">
        <v>786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137</v>
      </c>
      <c r="AU167" s="19" t="s">
        <v>21</v>
      </c>
    </row>
    <row r="168" s="13" customFormat="1">
      <c r="A168" s="13"/>
      <c r="B168" s="226"/>
      <c r="C168" s="227"/>
      <c r="D168" s="219" t="s">
        <v>169</v>
      </c>
      <c r="E168" s="228" t="s">
        <v>31</v>
      </c>
      <c r="F168" s="229" t="s">
        <v>787</v>
      </c>
      <c r="G168" s="227"/>
      <c r="H168" s="230">
        <v>1.256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169</v>
      </c>
      <c r="AU168" s="236" t="s">
        <v>21</v>
      </c>
      <c r="AV168" s="13" t="s">
        <v>21</v>
      </c>
      <c r="AW168" s="13" t="s">
        <v>37</v>
      </c>
      <c r="AX168" s="13" t="s">
        <v>76</v>
      </c>
      <c r="AY168" s="236" t="s">
        <v>126</v>
      </c>
    </row>
    <row r="169" s="14" customFormat="1">
      <c r="A169" s="14"/>
      <c r="B169" s="237"/>
      <c r="C169" s="238"/>
      <c r="D169" s="219" t="s">
        <v>169</v>
      </c>
      <c r="E169" s="239" t="s">
        <v>31</v>
      </c>
      <c r="F169" s="240" t="s">
        <v>171</v>
      </c>
      <c r="G169" s="238"/>
      <c r="H169" s="241">
        <v>1.256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169</v>
      </c>
      <c r="AU169" s="247" t="s">
        <v>21</v>
      </c>
      <c r="AV169" s="14" t="s">
        <v>133</v>
      </c>
      <c r="AW169" s="14" t="s">
        <v>37</v>
      </c>
      <c r="AX169" s="14" t="s">
        <v>84</v>
      </c>
      <c r="AY169" s="247" t="s">
        <v>126</v>
      </c>
    </row>
    <row r="170" s="2" customFormat="1" ht="21.75" customHeight="1">
      <c r="A170" s="40"/>
      <c r="B170" s="41"/>
      <c r="C170" s="206" t="s">
        <v>245</v>
      </c>
      <c r="D170" s="206" t="s">
        <v>128</v>
      </c>
      <c r="E170" s="207" t="s">
        <v>387</v>
      </c>
      <c r="F170" s="208" t="s">
        <v>388</v>
      </c>
      <c r="G170" s="209" t="s">
        <v>154</v>
      </c>
      <c r="H170" s="210">
        <v>56.856999999999999</v>
      </c>
      <c r="I170" s="211"/>
      <c r="J170" s="212">
        <f>ROUND(I170*H170,2)</f>
        <v>0</v>
      </c>
      <c r="K170" s="208" t="s">
        <v>132</v>
      </c>
      <c r="L170" s="46"/>
      <c r="M170" s="213" t="s">
        <v>31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133</v>
      </c>
      <c r="AT170" s="217" t="s">
        <v>128</v>
      </c>
      <c r="AU170" s="217" t="s">
        <v>21</v>
      </c>
      <c r="AY170" s="19" t="s">
        <v>126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133</v>
      </c>
      <c r="BM170" s="217" t="s">
        <v>788</v>
      </c>
    </row>
    <row r="171" s="2" customFormat="1">
      <c r="A171" s="40"/>
      <c r="B171" s="41"/>
      <c r="C171" s="42"/>
      <c r="D171" s="219" t="s">
        <v>135</v>
      </c>
      <c r="E171" s="42"/>
      <c r="F171" s="220" t="s">
        <v>390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135</v>
      </c>
      <c r="AU171" s="19" t="s">
        <v>21</v>
      </c>
    </row>
    <row r="172" s="2" customFormat="1">
      <c r="A172" s="40"/>
      <c r="B172" s="41"/>
      <c r="C172" s="42"/>
      <c r="D172" s="224" t="s">
        <v>137</v>
      </c>
      <c r="E172" s="42"/>
      <c r="F172" s="225" t="s">
        <v>391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21</v>
      </c>
    </row>
    <row r="173" s="13" customFormat="1">
      <c r="A173" s="13"/>
      <c r="B173" s="226"/>
      <c r="C173" s="227"/>
      <c r="D173" s="219" t="s">
        <v>169</v>
      </c>
      <c r="E173" s="228" t="s">
        <v>31</v>
      </c>
      <c r="F173" s="229" t="s">
        <v>789</v>
      </c>
      <c r="G173" s="227"/>
      <c r="H173" s="230">
        <v>56.856999999999999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169</v>
      </c>
      <c r="AU173" s="236" t="s">
        <v>21</v>
      </c>
      <c r="AV173" s="13" t="s">
        <v>21</v>
      </c>
      <c r="AW173" s="13" t="s">
        <v>37</v>
      </c>
      <c r="AX173" s="13" t="s">
        <v>76</v>
      </c>
      <c r="AY173" s="236" t="s">
        <v>126</v>
      </c>
    </row>
    <row r="174" s="14" customFormat="1">
      <c r="A174" s="14"/>
      <c r="B174" s="237"/>
      <c r="C174" s="238"/>
      <c r="D174" s="219" t="s">
        <v>169</v>
      </c>
      <c r="E174" s="239" t="s">
        <v>31</v>
      </c>
      <c r="F174" s="240" t="s">
        <v>171</v>
      </c>
      <c r="G174" s="238"/>
      <c r="H174" s="241">
        <v>56.856999999999999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169</v>
      </c>
      <c r="AU174" s="247" t="s">
        <v>21</v>
      </c>
      <c r="AV174" s="14" t="s">
        <v>133</v>
      </c>
      <c r="AW174" s="14" t="s">
        <v>37</v>
      </c>
      <c r="AX174" s="14" t="s">
        <v>84</v>
      </c>
      <c r="AY174" s="247" t="s">
        <v>126</v>
      </c>
    </row>
    <row r="175" s="2" customFormat="1" ht="21.75" customHeight="1">
      <c r="A175" s="40"/>
      <c r="B175" s="41"/>
      <c r="C175" s="206" t="s">
        <v>251</v>
      </c>
      <c r="D175" s="206" t="s">
        <v>128</v>
      </c>
      <c r="E175" s="207" t="s">
        <v>393</v>
      </c>
      <c r="F175" s="208" t="s">
        <v>394</v>
      </c>
      <c r="G175" s="209" t="s">
        <v>154</v>
      </c>
      <c r="H175" s="210">
        <v>56.856999999999999</v>
      </c>
      <c r="I175" s="211"/>
      <c r="J175" s="212">
        <f>ROUND(I175*H175,2)</f>
        <v>0</v>
      </c>
      <c r="K175" s="208" t="s">
        <v>132</v>
      </c>
      <c r="L175" s="46"/>
      <c r="M175" s="213" t="s">
        <v>31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133</v>
      </c>
      <c r="AT175" s="217" t="s">
        <v>128</v>
      </c>
      <c r="AU175" s="217" t="s">
        <v>21</v>
      </c>
      <c r="AY175" s="19" t="s">
        <v>126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133</v>
      </c>
      <c r="BM175" s="217" t="s">
        <v>790</v>
      </c>
    </row>
    <row r="176" s="2" customFormat="1">
      <c r="A176" s="40"/>
      <c r="B176" s="41"/>
      <c r="C176" s="42"/>
      <c r="D176" s="219" t="s">
        <v>135</v>
      </c>
      <c r="E176" s="42"/>
      <c r="F176" s="220" t="s">
        <v>396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135</v>
      </c>
      <c r="AU176" s="19" t="s">
        <v>21</v>
      </c>
    </row>
    <row r="177" s="2" customFormat="1">
      <c r="A177" s="40"/>
      <c r="B177" s="41"/>
      <c r="C177" s="42"/>
      <c r="D177" s="224" t="s">
        <v>137</v>
      </c>
      <c r="E177" s="42"/>
      <c r="F177" s="225" t="s">
        <v>397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137</v>
      </c>
      <c r="AU177" s="19" t="s">
        <v>21</v>
      </c>
    </row>
    <row r="178" s="13" customFormat="1">
      <c r="A178" s="13"/>
      <c r="B178" s="226"/>
      <c r="C178" s="227"/>
      <c r="D178" s="219" t="s">
        <v>169</v>
      </c>
      <c r="E178" s="228" t="s">
        <v>31</v>
      </c>
      <c r="F178" s="229" t="s">
        <v>791</v>
      </c>
      <c r="G178" s="227"/>
      <c r="H178" s="230">
        <v>56.856999999999999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169</v>
      </c>
      <c r="AU178" s="236" t="s">
        <v>21</v>
      </c>
      <c r="AV178" s="13" t="s">
        <v>21</v>
      </c>
      <c r="AW178" s="13" t="s">
        <v>37</v>
      </c>
      <c r="AX178" s="13" t="s">
        <v>76</v>
      </c>
      <c r="AY178" s="236" t="s">
        <v>126</v>
      </c>
    </row>
    <row r="179" s="14" customFormat="1">
      <c r="A179" s="14"/>
      <c r="B179" s="237"/>
      <c r="C179" s="238"/>
      <c r="D179" s="219" t="s">
        <v>169</v>
      </c>
      <c r="E179" s="239" t="s">
        <v>31</v>
      </c>
      <c r="F179" s="240" t="s">
        <v>171</v>
      </c>
      <c r="G179" s="238"/>
      <c r="H179" s="241">
        <v>56.856999999999999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169</v>
      </c>
      <c r="AU179" s="247" t="s">
        <v>21</v>
      </c>
      <c r="AV179" s="14" t="s">
        <v>133</v>
      </c>
      <c r="AW179" s="14" t="s">
        <v>37</v>
      </c>
      <c r="AX179" s="14" t="s">
        <v>84</v>
      </c>
      <c r="AY179" s="247" t="s">
        <v>126</v>
      </c>
    </row>
    <row r="180" s="2" customFormat="1" ht="21.75" customHeight="1">
      <c r="A180" s="40"/>
      <c r="B180" s="41"/>
      <c r="C180" s="206" t="s">
        <v>258</v>
      </c>
      <c r="D180" s="206" t="s">
        <v>128</v>
      </c>
      <c r="E180" s="207" t="s">
        <v>399</v>
      </c>
      <c r="F180" s="208" t="s">
        <v>400</v>
      </c>
      <c r="G180" s="209" t="s">
        <v>154</v>
      </c>
      <c r="H180" s="210">
        <v>15.335000000000001</v>
      </c>
      <c r="I180" s="211"/>
      <c r="J180" s="212">
        <f>ROUND(I180*H180,2)</f>
        <v>0</v>
      </c>
      <c r="K180" s="208" t="s">
        <v>132</v>
      </c>
      <c r="L180" s="46"/>
      <c r="M180" s="213" t="s">
        <v>31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133</v>
      </c>
      <c r="AT180" s="217" t="s">
        <v>128</v>
      </c>
      <c r="AU180" s="217" t="s">
        <v>21</v>
      </c>
      <c r="AY180" s="19" t="s">
        <v>126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84</v>
      </c>
      <c r="BK180" s="218">
        <f>ROUND(I180*H180,2)</f>
        <v>0</v>
      </c>
      <c r="BL180" s="19" t="s">
        <v>133</v>
      </c>
      <c r="BM180" s="217" t="s">
        <v>792</v>
      </c>
    </row>
    <row r="181" s="2" customFormat="1">
      <c r="A181" s="40"/>
      <c r="B181" s="41"/>
      <c r="C181" s="42"/>
      <c r="D181" s="219" t="s">
        <v>135</v>
      </c>
      <c r="E181" s="42"/>
      <c r="F181" s="220" t="s">
        <v>402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135</v>
      </c>
      <c r="AU181" s="19" t="s">
        <v>21</v>
      </c>
    </row>
    <row r="182" s="2" customFormat="1">
      <c r="A182" s="40"/>
      <c r="B182" s="41"/>
      <c r="C182" s="42"/>
      <c r="D182" s="224" t="s">
        <v>137</v>
      </c>
      <c r="E182" s="42"/>
      <c r="F182" s="225" t="s">
        <v>403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21</v>
      </c>
    </row>
    <row r="183" s="13" customFormat="1">
      <c r="A183" s="13"/>
      <c r="B183" s="226"/>
      <c r="C183" s="227"/>
      <c r="D183" s="219" t="s">
        <v>169</v>
      </c>
      <c r="E183" s="228" t="s">
        <v>31</v>
      </c>
      <c r="F183" s="229" t="s">
        <v>793</v>
      </c>
      <c r="G183" s="227"/>
      <c r="H183" s="230">
        <v>16.456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169</v>
      </c>
      <c r="AU183" s="236" t="s">
        <v>21</v>
      </c>
      <c r="AV183" s="13" t="s">
        <v>21</v>
      </c>
      <c r="AW183" s="13" t="s">
        <v>37</v>
      </c>
      <c r="AX183" s="13" t="s">
        <v>76</v>
      </c>
      <c r="AY183" s="236" t="s">
        <v>126</v>
      </c>
    </row>
    <row r="184" s="13" customFormat="1">
      <c r="A184" s="13"/>
      <c r="B184" s="226"/>
      <c r="C184" s="227"/>
      <c r="D184" s="219" t="s">
        <v>169</v>
      </c>
      <c r="E184" s="228" t="s">
        <v>31</v>
      </c>
      <c r="F184" s="229" t="s">
        <v>794</v>
      </c>
      <c r="G184" s="227"/>
      <c r="H184" s="230">
        <v>14.214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169</v>
      </c>
      <c r="AU184" s="236" t="s">
        <v>21</v>
      </c>
      <c r="AV184" s="13" t="s">
        <v>21</v>
      </c>
      <c r="AW184" s="13" t="s">
        <v>37</v>
      </c>
      <c r="AX184" s="13" t="s">
        <v>76</v>
      </c>
      <c r="AY184" s="236" t="s">
        <v>126</v>
      </c>
    </row>
    <row r="185" s="15" customFormat="1">
      <c r="A185" s="15"/>
      <c r="B185" s="252"/>
      <c r="C185" s="253"/>
      <c r="D185" s="219" t="s">
        <v>169</v>
      </c>
      <c r="E185" s="254" t="s">
        <v>31</v>
      </c>
      <c r="F185" s="255" t="s">
        <v>357</v>
      </c>
      <c r="G185" s="253"/>
      <c r="H185" s="256">
        <v>30.670000000000002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169</v>
      </c>
      <c r="AU185" s="262" t="s">
        <v>21</v>
      </c>
      <c r="AV185" s="15" t="s">
        <v>145</v>
      </c>
      <c r="AW185" s="15" t="s">
        <v>37</v>
      </c>
      <c r="AX185" s="15" t="s">
        <v>76</v>
      </c>
      <c r="AY185" s="262" t="s">
        <v>126</v>
      </c>
    </row>
    <row r="186" s="13" customFormat="1">
      <c r="A186" s="13"/>
      <c r="B186" s="226"/>
      <c r="C186" s="227"/>
      <c r="D186" s="219" t="s">
        <v>169</v>
      </c>
      <c r="E186" s="228" t="s">
        <v>31</v>
      </c>
      <c r="F186" s="229" t="s">
        <v>795</v>
      </c>
      <c r="G186" s="227"/>
      <c r="H186" s="230">
        <v>15.335000000000001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169</v>
      </c>
      <c r="AU186" s="236" t="s">
        <v>21</v>
      </c>
      <c r="AV186" s="13" t="s">
        <v>21</v>
      </c>
      <c r="AW186" s="13" t="s">
        <v>37</v>
      </c>
      <c r="AX186" s="13" t="s">
        <v>76</v>
      </c>
      <c r="AY186" s="236" t="s">
        <v>126</v>
      </c>
    </row>
    <row r="187" s="15" customFormat="1">
      <c r="A187" s="15"/>
      <c r="B187" s="252"/>
      <c r="C187" s="253"/>
      <c r="D187" s="219" t="s">
        <v>169</v>
      </c>
      <c r="E187" s="254" t="s">
        <v>31</v>
      </c>
      <c r="F187" s="255" t="s">
        <v>357</v>
      </c>
      <c r="G187" s="253"/>
      <c r="H187" s="256">
        <v>15.335000000000001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169</v>
      </c>
      <c r="AU187" s="262" t="s">
        <v>21</v>
      </c>
      <c r="AV187" s="15" t="s">
        <v>145</v>
      </c>
      <c r="AW187" s="15" t="s">
        <v>37</v>
      </c>
      <c r="AX187" s="15" t="s">
        <v>84</v>
      </c>
      <c r="AY187" s="262" t="s">
        <v>126</v>
      </c>
    </row>
    <row r="188" s="2" customFormat="1" ht="24.15" customHeight="1">
      <c r="A188" s="40"/>
      <c r="B188" s="41"/>
      <c r="C188" s="206" t="s">
        <v>266</v>
      </c>
      <c r="D188" s="206" t="s">
        <v>128</v>
      </c>
      <c r="E188" s="207" t="s">
        <v>408</v>
      </c>
      <c r="F188" s="208" t="s">
        <v>409</v>
      </c>
      <c r="G188" s="209" t="s">
        <v>154</v>
      </c>
      <c r="H188" s="210">
        <v>107.345</v>
      </c>
      <c r="I188" s="211"/>
      <c r="J188" s="212">
        <f>ROUND(I188*H188,2)</f>
        <v>0</v>
      </c>
      <c r="K188" s="208" t="s">
        <v>132</v>
      </c>
      <c r="L188" s="46"/>
      <c r="M188" s="213" t="s">
        <v>31</v>
      </c>
      <c r="N188" s="214" t="s">
        <v>47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133</v>
      </c>
      <c r="AT188" s="217" t="s">
        <v>128</v>
      </c>
      <c r="AU188" s="217" t="s">
        <v>21</v>
      </c>
      <c r="AY188" s="19" t="s">
        <v>126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133</v>
      </c>
      <c r="BM188" s="217" t="s">
        <v>796</v>
      </c>
    </row>
    <row r="189" s="2" customFormat="1">
      <c r="A189" s="40"/>
      <c r="B189" s="41"/>
      <c r="C189" s="42"/>
      <c r="D189" s="219" t="s">
        <v>135</v>
      </c>
      <c r="E189" s="42"/>
      <c r="F189" s="220" t="s">
        <v>411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135</v>
      </c>
      <c r="AU189" s="19" t="s">
        <v>21</v>
      </c>
    </row>
    <row r="190" s="2" customFormat="1">
      <c r="A190" s="40"/>
      <c r="B190" s="41"/>
      <c r="C190" s="42"/>
      <c r="D190" s="224" t="s">
        <v>137</v>
      </c>
      <c r="E190" s="42"/>
      <c r="F190" s="225" t="s">
        <v>412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137</v>
      </c>
      <c r="AU190" s="19" t="s">
        <v>21</v>
      </c>
    </row>
    <row r="191" s="13" customFormat="1">
      <c r="A191" s="13"/>
      <c r="B191" s="226"/>
      <c r="C191" s="227"/>
      <c r="D191" s="219" t="s">
        <v>169</v>
      </c>
      <c r="E191" s="228" t="s">
        <v>31</v>
      </c>
      <c r="F191" s="229" t="s">
        <v>797</v>
      </c>
      <c r="G191" s="227"/>
      <c r="H191" s="230">
        <v>107.345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169</v>
      </c>
      <c r="AU191" s="236" t="s">
        <v>21</v>
      </c>
      <c r="AV191" s="13" t="s">
        <v>21</v>
      </c>
      <c r="AW191" s="13" t="s">
        <v>37</v>
      </c>
      <c r="AX191" s="13" t="s">
        <v>76</v>
      </c>
      <c r="AY191" s="236" t="s">
        <v>126</v>
      </c>
    </row>
    <row r="192" s="14" customFormat="1">
      <c r="A192" s="14"/>
      <c r="B192" s="237"/>
      <c r="C192" s="238"/>
      <c r="D192" s="219" t="s">
        <v>169</v>
      </c>
      <c r="E192" s="239" t="s">
        <v>31</v>
      </c>
      <c r="F192" s="240" t="s">
        <v>171</v>
      </c>
      <c r="G192" s="238"/>
      <c r="H192" s="241">
        <v>107.345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169</v>
      </c>
      <c r="AU192" s="247" t="s">
        <v>21</v>
      </c>
      <c r="AV192" s="14" t="s">
        <v>133</v>
      </c>
      <c r="AW192" s="14" t="s">
        <v>37</v>
      </c>
      <c r="AX192" s="14" t="s">
        <v>84</v>
      </c>
      <c r="AY192" s="247" t="s">
        <v>126</v>
      </c>
    </row>
    <row r="193" s="2" customFormat="1" ht="21.75" customHeight="1">
      <c r="A193" s="40"/>
      <c r="B193" s="41"/>
      <c r="C193" s="206" t="s">
        <v>7</v>
      </c>
      <c r="D193" s="206" t="s">
        <v>128</v>
      </c>
      <c r="E193" s="207" t="s">
        <v>415</v>
      </c>
      <c r="F193" s="208" t="s">
        <v>416</v>
      </c>
      <c r="G193" s="209" t="s">
        <v>154</v>
      </c>
      <c r="H193" s="210">
        <v>15.335000000000001</v>
      </c>
      <c r="I193" s="211"/>
      <c r="J193" s="212">
        <f>ROUND(I193*H193,2)</f>
        <v>0</v>
      </c>
      <c r="K193" s="208" t="s">
        <v>132</v>
      </c>
      <c r="L193" s="46"/>
      <c r="M193" s="213" t="s">
        <v>31</v>
      </c>
      <c r="N193" s="214" t="s">
        <v>47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133</v>
      </c>
      <c r="AT193" s="217" t="s">
        <v>128</v>
      </c>
      <c r="AU193" s="217" t="s">
        <v>21</v>
      </c>
      <c r="AY193" s="19" t="s">
        <v>126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133</v>
      </c>
      <c r="BM193" s="217" t="s">
        <v>798</v>
      </c>
    </row>
    <row r="194" s="2" customFormat="1">
      <c r="A194" s="40"/>
      <c r="B194" s="41"/>
      <c r="C194" s="42"/>
      <c r="D194" s="219" t="s">
        <v>135</v>
      </c>
      <c r="E194" s="42"/>
      <c r="F194" s="220" t="s">
        <v>418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135</v>
      </c>
      <c r="AU194" s="19" t="s">
        <v>21</v>
      </c>
    </row>
    <row r="195" s="2" customFormat="1">
      <c r="A195" s="40"/>
      <c r="B195" s="41"/>
      <c r="C195" s="42"/>
      <c r="D195" s="224" t="s">
        <v>137</v>
      </c>
      <c r="E195" s="42"/>
      <c r="F195" s="225" t="s">
        <v>419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21</v>
      </c>
    </row>
    <row r="196" s="13" customFormat="1">
      <c r="A196" s="13"/>
      <c r="B196" s="226"/>
      <c r="C196" s="227"/>
      <c r="D196" s="219" t="s">
        <v>169</v>
      </c>
      <c r="E196" s="228" t="s">
        <v>31</v>
      </c>
      <c r="F196" s="229" t="s">
        <v>799</v>
      </c>
      <c r="G196" s="227"/>
      <c r="H196" s="230">
        <v>15.335000000000001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169</v>
      </c>
      <c r="AU196" s="236" t="s">
        <v>21</v>
      </c>
      <c r="AV196" s="13" t="s">
        <v>21</v>
      </c>
      <c r="AW196" s="13" t="s">
        <v>37</v>
      </c>
      <c r="AX196" s="13" t="s">
        <v>76</v>
      </c>
      <c r="AY196" s="236" t="s">
        <v>126</v>
      </c>
    </row>
    <row r="197" s="14" customFormat="1">
      <c r="A197" s="14"/>
      <c r="B197" s="237"/>
      <c r="C197" s="238"/>
      <c r="D197" s="219" t="s">
        <v>169</v>
      </c>
      <c r="E197" s="239" t="s">
        <v>31</v>
      </c>
      <c r="F197" s="240" t="s">
        <v>171</v>
      </c>
      <c r="G197" s="238"/>
      <c r="H197" s="241">
        <v>15.335000000000001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169</v>
      </c>
      <c r="AU197" s="247" t="s">
        <v>21</v>
      </c>
      <c r="AV197" s="14" t="s">
        <v>133</v>
      </c>
      <c r="AW197" s="14" t="s">
        <v>37</v>
      </c>
      <c r="AX197" s="14" t="s">
        <v>84</v>
      </c>
      <c r="AY197" s="247" t="s">
        <v>126</v>
      </c>
    </row>
    <row r="198" s="2" customFormat="1" ht="24.15" customHeight="1">
      <c r="A198" s="40"/>
      <c r="B198" s="41"/>
      <c r="C198" s="206" t="s">
        <v>407</v>
      </c>
      <c r="D198" s="206" t="s">
        <v>128</v>
      </c>
      <c r="E198" s="207" t="s">
        <v>422</v>
      </c>
      <c r="F198" s="208" t="s">
        <v>423</v>
      </c>
      <c r="G198" s="209" t="s">
        <v>154</v>
      </c>
      <c r="H198" s="210">
        <v>107.345</v>
      </c>
      <c r="I198" s="211"/>
      <c r="J198" s="212">
        <f>ROUND(I198*H198,2)</f>
        <v>0</v>
      </c>
      <c r="K198" s="208" t="s">
        <v>132</v>
      </c>
      <c r="L198" s="46"/>
      <c r="M198" s="213" t="s">
        <v>31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133</v>
      </c>
      <c r="AT198" s="217" t="s">
        <v>128</v>
      </c>
      <c r="AU198" s="217" t="s">
        <v>21</v>
      </c>
      <c r="AY198" s="19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133</v>
      </c>
      <c r="BM198" s="217" t="s">
        <v>800</v>
      </c>
    </row>
    <row r="199" s="2" customFormat="1">
      <c r="A199" s="40"/>
      <c r="B199" s="41"/>
      <c r="C199" s="42"/>
      <c r="D199" s="219" t="s">
        <v>135</v>
      </c>
      <c r="E199" s="42"/>
      <c r="F199" s="220" t="s">
        <v>425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135</v>
      </c>
      <c r="AU199" s="19" t="s">
        <v>21</v>
      </c>
    </row>
    <row r="200" s="2" customFormat="1">
      <c r="A200" s="40"/>
      <c r="B200" s="41"/>
      <c r="C200" s="42"/>
      <c r="D200" s="224" t="s">
        <v>137</v>
      </c>
      <c r="E200" s="42"/>
      <c r="F200" s="225" t="s">
        <v>426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137</v>
      </c>
      <c r="AU200" s="19" t="s">
        <v>21</v>
      </c>
    </row>
    <row r="201" s="13" customFormat="1">
      <c r="A201" s="13"/>
      <c r="B201" s="226"/>
      <c r="C201" s="227"/>
      <c r="D201" s="219" t="s">
        <v>169</v>
      </c>
      <c r="E201" s="228" t="s">
        <v>31</v>
      </c>
      <c r="F201" s="229" t="s">
        <v>801</v>
      </c>
      <c r="G201" s="227"/>
      <c r="H201" s="230">
        <v>107.345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169</v>
      </c>
      <c r="AU201" s="236" t="s">
        <v>21</v>
      </c>
      <c r="AV201" s="13" t="s">
        <v>21</v>
      </c>
      <c r="AW201" s="13" t="s">
        <v>37</v>
      </c>
      <c r="AX201" s="13" t="s">
        <v>76</v>
      </c>
      <c r="AY201" s="236" t="s">
        <v>126</v>
      </c>
    </row>
    <row r="202" s="14" customFormat="1">
      <c r="A202" s="14"/>
      <c r="B202" s="237"/>
      <c r="C202" s="238"/>
      <c r="D202" s="219" t="s">
        <v>169</v>
      </c>
      <c r="E202" s="239" t="s">
        <v>31</v>
      </c>
      <c r="F202" s="240" t="s">
        <v>171</v>
      </c>
      <c r="G202" s="238"/>
      <c r="H202" s="241">
        <v>107.345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169</v>
      </c>
      <c r="AU202" s="247" t="s">
        <v>21</v>
      </c>
      <c r="AV202" s="14" t="s">
        <v>133</v>
      </c>
      <c r="AW202" s="14" t="s">
        <v>37</v>
      </c>
      <c r="AX202" s="14" t="s">
        <v>84</v>
      </c>
      <c r="AY202" s="247" t="s">
        <v>126</v>
      </c>
    </row>
    <row r="203" s="2" customFormat="1" ht="16.5" customHeight="1">
      <c r="A203" s="40"/>
      <c r="B203" s="41"/>
      <c r="C203" s="206" t="s">
        <v>414</v>
      </c>
      <c r="D203" s="206" t="s">
        <v>128</v>
      </c>
      <c r="E203" s="207" t="s">
        <v>429</v>
      </c>
      <c r="F203" s="208" t="s">
        <v>430</v>
      </c>
      <c r="G203" s="209" t="s">
        <v>154</v>
      </c>
      <c r="H203" s="210">
        <v>72.191999999999993</v>
      </c>
      <c r="I203" s="211"/>
      <c r="J203" s="212">
        <f>ROUND(I203*H203,2)</f>
        <v>0</v>
      </c>
      <c r="K203" s="208" t="s">
        <v>132</v>
      </c>
      <c r="L203" s="46"/>
      <c r="M203" s="213" t="s">
        <v>31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133</v>
      </c>
      <c r="AT203" s="217" t="s">
        <v>128</v>
      </c>
      <c r="AU203" s="217" t="s">
        <v>21</v>
      </c>
      <c r="AY203" s="19" t="s">
        <v>126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84</v>
      </c>
      <c r="BK203" s="218">
        <f>ROUND(I203*H203,2)</f>
        <v>0</v>
      </c>
      <c r="BL203" s="19" t="s">
        <v>133</v>
      </c>
      <c r="BM203" s="217" t="s">
        <v>802</v>
      </c>
    </row>
    <row r="204" s="2" customFormat="1">
      <c r="A204" s="40"/>
      <c r="B204" s="41"/>
      <c r="C204" s="42"/>
      <c r="D204" s="219" t="s">
        <v>135</v>
      </c>
      <c r="E204" s="42"/>
      <c r="F204" s="220" t="s">
        <v>432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135</v>
      </c>
      <c r="AU204" s="19" t="s">
        <v>21</v>
      </c>
    </row>
    <row r="205" s="2" customFormat="1">
      <c r="A205" s="40"/>
      <c r="B205" s="41"/>
      <c r="C205" s="42"/>
      <c r="D205" s="224" t="s">
        <v>137</v>
      </c>
      <c r="E205" s="42"/>
      <c r="F205" s="225" t="s">
        <v>433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137</v>
      </c>
      <c r="AU205" s="19" t="s">
        <v>21</v>
      </c>
    </row>
    <row r="206" s="13" customFormat="1">
      <c r="A206" s="13"/>
      <c r="B206" s="226"/>
      <c r="C206" s="227"/>
      <c r="D206" s="219" t="s">
        <v>169</v>
      </c>
      <c r="E206" s="228" t="s">
        <v>31</v>
      </c>
      <c r="F206" s="229" t="s">
        <v>803</v>
      </c>
      <c r="G206" s="227"/>
      <c r="H206" s="230">
        <v>15.335000000000001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169</v>
      </c>
      <c r="AU206" s="236" t="s">
        <v>21</v>
      </c>
      <c r="AV206" s="13" t="s">
        <v>21</v>
      </c>
      <c r="AW206" s="13" t="s">
        <v>37</v>
      </c>
      <c r="AX206" s="13" t="s">
        <v>76</v>
      </c>
      <c r="AY206" s="236" t="s">
        <v>126</v>
      </c>
    </row>
    <row r="207" s="13" customFormat="1">
      <c r="A207" s="13"/>
      <c r="B207" s="226"/>
      <c r="C207" s="227"/>
      <c r="D207" s="219" t="s">
        <v>169</v>
      </c>
      <c r="E207" s="228" t="s">
        <v>31</v>
      </c>
      <c r="F207" s="229" t="s">
        <v>804</v>
      </c>
      <c r="G207" s="227"/>
      <c r="H207" s="230">
        <v>56.856999999999999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169</v>
      </c>
      <c r="AU207" s="236" t="s">
        <v>21</v>
      </c>
      <c r="AV207" s="13" t="s">
        <v>21</v>
      </c>
      <c r="AW207" s="13" t="s">
        <v>37</v>
      </c>
      <c r="AX207" s="13" t="s">
        <v>76</v>
      </c>
      <c r="AY207" s="236" t="s">
        <v>126</v>
      </c>
    </row>
    <row r="208" s="14" customFormat="1">
      <c r="A208" s="14"/>
      <c r="B208" s="237"/>
      <c r="C208" s="238"/>
      <c r="D208" s="219" t="s">
        <v>169</v>
      </c>
      <c r="E208" s="239" t="s">
        <v>31</v>
      </c>
      <c r="F208" s="240" t="s">
        <v>171</v>
      </c>
      <c r="G208" s="238"/>
      <c r="H208" s="241">
        <v>72.192000000000007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169</v>
      </c>
      <c r="AU208" s="247" t="s">
        <v>21</v>
      </c>
      <c r="AV208" s="14" t="s">
        <v>133</v>
      </c>
      <c r="AW208" s="14" t="s">
        <v>37</v>
      </c>
      <c r="AX208" s="14" t="s">
        <v>84</v>
      </c>
      <c r="AY208" s="247" t="s">
        <v>126</v>
      </c>
    </row>
    <row r="209" s="2" customFormat="1" ht="16.5" customHeight="1">
      <c r="A209" s="40"/>
      <c r="B209" s="41"/>
      <c r="C209" s="206" t="s">
        <v>421</v>
      </c>
      <c r="D209" s="206" t="s">
        <v>128</v>
      </c>
      <c r="E209" s="207" t="s">
        <v>437</v>
      </c>
      <c r="F209" s="208" t="s">
        <v>438</v>
      </c>
      <c r="G209" s="209" t="s">
        <v>154</v>
      </c>
      <c r="H209" s="210">
        <v>72.191999999999993</v>
      </c>
      <c r="I209" s="211"/>
      <c r="J209" s="212">
        <f>ROUND(I209*H209,2)</f>
        <v>0</v>
      </c>
      <c r="K209" s="208" t="s">
        <v>132</v>
      </c>
      <c r="L209" s="46"/>
      <c r="M209" s="213" t="s">
        <v>31</v>
      </c>
      <c r="N209" s="214" t="s">
        <v>47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133</v>
      </c>
      <c r="AT209" s="217" t="s">
        <v>128</v>
      </c>
      <c r="AU209" s="217" t="s">
        <v>21</v>
      </c>
      <c r="AY209" s="19" t="s">
        <v>126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84</v>
      </c>
      <c r="BK209" s="218">
        <f>ROUND(I209*H209,2)</f>
        <v>0</v>
      </c>
      <c r="BL209" s="19" t="s">
        <v>133</v>
      </c>
      <c r="BM209" s="217" t="s">
        <v>805</v>
      </c>
    </row>
    <row r="210" s="2" customFormat="1">
      <c r="A210" s="40"/>
      <c r="B210" s="41"/>
      <c r="C210" s="42"/>
      <c r="D210" s="219" t="s">
        <v>135</v>
      </c>
      <c r="E210" s="42"/>
      <c r="F210" s="220" t="s">
        <v>440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135</v>
      </c>
      <c r="AU210" s="19" t="s">
        <v>21</v>
      </c>
    </row>
    <row r="211" s="2" customFormat="1">
      <c r="A211" s="40"/>
      <c r="B211" s="41"/>
      <c r="C211" s="42"/>
      <c r="D211" s="224" t="s">
        <v>137</v>
      </c>
      <c r="E211" s="42"/>
      <c r="F211" s="225" t="s">
        <v>441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21</v>
      </c>
    </row>
    <row r="212" s="2" customFormat="1" ht="16.5" customHeight="1">
      <c r="A212" s="40"/>
      <c r="B212" s="41"/>
      <c r="C212" s="206" t="s">
        <v>428</v>
      </c>
      <c r="D212" s="206" t="s">
        <v>128</v>
      </c>
      <c r="E212" s="207" t="s">
        <v>443</v>
      </c>
      <c r="F212" s="208" t="s">
        <v>444</v>
      </c>
      <c r="G212" s="209" t="s">
        <v>217</v>
      </c>
      <c r="H212" s="210">
        <v>61.340000000000003</v>
      </c>
      <c r="I212" s="211"/>
      <c r="J212" s="212">
        <f>ROUND(I212*H212,2)</f>
        <v>0</v>
      </c>
      <c r="K212" s="208" t="s">
        <v>132</v>
      </c>
      <c r="L212" s="46"/>
      <c r="M212" s="213" t="s">
        <v>31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133</v>
      </c>
      <c r="AT212" s="217" t="s">
        <v>128</v>
      </c>
      <c r="AU212" s="217" t="s">
        <v>21</v>
      </c>
      <c r="AY212" s="19" t="s">
        <v>126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133</v>
      </c>
      <c r="BM212" s="217" t="s">
        <v>806</v>
      </c>
    </row>
    <row r="213" s="2" customFormat="1">
      <c r="A213" s="40"/>
      <c r="B213" s="41"/>
      <c r="C213" s="42"/>
      <c r="D213" s="219" t="s">
        <v>135</v>
      </c>
      <c r="E213" s="42"/>
      <c r="F213" s="220" t="s">
        <v>446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135</v>
      </c>
      <c r="AU213" s="19" t="s">
        <v>21</v>
      </c>
    </row>
    <row r="214" s="2" customFormat="1">
      <c r="A214" s="40"/>
      <c r="B214" s="41"/>
      <c r="C214" s="42"/>
      <c r="D214" s="224" t="s">
        <v>137</v>
      </c>
      <c r="E214" s="42"/>
      <c r="F214" s="225" t="s">
        <v>447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137</v>
      </c>
      <c r="AU214" s="19" t="s">
        <v>21</v>
      </c>
    </row>
    <row r="215" s="13" customFormat="1">
      <c r="A215" s="13"/>
      <c r="B215" s="226"/>
      <c r="C215" s="227"/>
      <c r="D215" s="219" t="s">
        <v>169</v>
      </c>
      <c r="E215" s="228" t="s">
        <v>31</v>
      </c>
      <c r="F215" s="229" t="s">
        <v>807</v>
      </c>
      <c r="G215" s="227"/>
      <c r="H215" s="230">
        <v>61.340000000000003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169</v>
      </c>
      <c r="AU215" s="236" t="s">
        <v>21</v>
      </c>
      <c r="AV215" s="13" t="s">
        <v>21</v>
      </c>
      <c r="AW215" s="13" t="s">
        <v>37</v>
      </c>
      <c r="AX215" s="13" t="s">
        <v>76</v>
      </c>
      <c r="AY215" s="236" t="s">
        <v>126</v>
      </c>
    </row>
    <row r="216" s="14" customFormat="1">
      <c r="A216" s="14"/>
      <c r="B216" s="237"/>
      <c r="C216" s="238"/>
      <c r="D216" s="219" t="s">
        <v>169</v>
      </c>
      <c r="E216" s="239" t="s">
        <v>31</v>
      </c>
      <c r="F216" s="240" t="s">
        <v>171</v>
      </c>
      <c r="G216" s="238"/>
      <c r="H216" s="241">
        <v>61.340000000000003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169</v>
      </c>
      <c r="AU216" s="247" t="s">
        <v>21</v>
      </c>
      <c r="AV216" s="14" t="s">
        <v>133</v>
      </c>
      <c r="AW216" s="14" t="s">
        <v>37</v>
      </c>
      <c r="AX216" s="14" t="s">
        <v>84</v>
      </c>
      <c r="AY216" s="247" t="s">
        <v>126</v>
      </c>
    </row>
    <row r="217" s="2" customFormat="1" ht="16.5" customHeight="1">
      <c r="A217" s="40"/>
      <c r="B217" s="41"/>
      <c r="C217" s="206" t="s">
        <v>436</v>
      </c>
      <c r="D217" s="206" t="s">
        <v>128</v>
      </c>
      <c r="E217" s="207" t="s">
        <v>450</v>
      </c>
      <c r="F217" s="208" t="s">
        <v>451</v>
      </c>
      <c r="G217" s="209" t="s">
        <v>154</v>
      </c>
      <c r="H217" s="210">
        <v>30.670000000000002</v>
      </c>
      <c r="I217" s="211"/>
      <c r="J217" s="212">
        <f>ROUND(I217*H217,2)</f>
        <v>0</v>
      </c>
      <c r="K217" s="208" t="s">
        <v>132</v>
      </c>
      <c r="L217" s="46"/>
      <c r="M217" s="213" t="s">
        <v>31</v>
      </c>
      <c r="N217" s="214" t="s">
        <v>47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133</v>
      </c>
      <c r="AT217" s="217" t="s">
        <v>128</v>
      </c>
      <c r="AU217" s="217" t="s">
        <v>21</v>
      </c>
      <c r="AY217" s="19" t="s">
        <v>126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133</v>
      </c>
      <c r="BM217" s="217" t="s">
        <v>808</v>
      </c>
    </row>
    <row r="218" s="2" customFormat="1">
      <c r="A218" s="40"/>
      <c r="B218" s="41"/>
      <c r="C218" s="42"/>
      <c r="D218" s="219" t="s">
        <v>135</v>
      </c>
      <c r="E218" s="42"/>
      <c r="F218" s="220" t="s">
        <v>453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135</v>
      </c>
      <c r="AU218" s="19" t="s">
        <v>21</v>
      </c>
    </row>
    <row r="219" s="2" customFormat="1">
      <c r="A219" s="40"/>
      <c r="B219" s="41"/>
      <c r="C219" s="42"/>
      <c r="D219" s="224" t="s">
        <v>137</v>
      </c>
      <c r="E219" s="42"/>
      <c r="F219" s="225" t="s">
        <v>454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137</v>
      </c>
      <c r="AU219" s="19" t="s">
        <v>21</v>
      </c>
    </row>
    <row r="220" s="13" customFormat="1">
      <c r="A220" s="13"/>
      <c r="B220" s="226"/>
      <c r="C220" s="227"/>
      <c r="D220" s="219" t="s">
        <v>169</v>
      </c>
      <c r="E220" s="228" t="s">
        <v>31</v>
      </c>
      <c r="F220" s="229" t="s">
        <v>809</v>
      </c>
      <c r="G220" s="227"/>
      <c r="H220" s="230">
        <v>30.670000000000002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169</v>
      </c>
      <c r="AU220" s="236" t="s">
        <v>21</v>
      </c>
      <c r="AV220" s="13" t="s">
        <v>21</v>
      </c>
      <c r="AW220" s="13" t="s">
        <v>37</v>
      </c>
      <c r="AX220" s="13" t="s">
        <v>76</v>
      </c>
      <c r="AY220" s="236" t="s">
        <v>126</v>
      </c>
    </row>
    <row r="221" s="14" customFormat="1">
      <c r="A221" s="14"/>
      <c r="B221" s="237"/>
      <c r="C221" s="238"/>
      <c r="D221" s="219" t="s">
        <v>169</v>
      </c>
      <c r="E221" s="239" t="s">
        <v>31</v>
      </c>
      <c r="F221" s="240" t="s">
        <v>171</v>
      </c>
      <c r="G221" s="238"/>
      <c r="H221" s="241">
        <v>30.670000000000002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169</v>
      </c>
      <c r="AU221" s="247" t="s">
        <v>21</v>
      </c>
      <c r="AV221" s="14" t="s">
        <v>133</v>
      </c>
      <c r="AW221" s="14" t="s">
        <v>37</v>
      </c>
      <c r="AX221" s="14" t="s">
        <v>84</v>
      </c>
      <c r="AY221" s="247" t="s">
        <v>126</v>
      </c>
    </row>
    <row r="222" s="2" customFormat="1" ht="16.5" customHeight="1">
      <c r="A222" s="40"/>
      <c r="B222" s="41"/>
      <c r="C222" s="206" t="s">
        <v>442</v>
      </c>
      <c r="D222" s="206" t="s">
        <v>128</v>
      </c>
      <c r="E222" s="207" t="s">
        <v>457</v>
      </c>
      <c r="F222" s="208" t="s">
        <v>458</v>
      </c>
      <c r="G222" s="209" t="s">
        <v>154</v>
      </c>
      <c r="H222" s="210">
        <v>71.070999999999998</v>
      </c>
      <c r="I222" s="211"/>
      <c r="J222" s="212">
        <f>ROUND(I222*H222,2)</f>
        <v>0</v>
      </c>
      <c r="K222" s="208" t="s">
        <v>132</v>
      </c>
      <c r="L222" s="46"/>
      <c r="M222" s="213" t="s">
        <v>31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133</v>
      </c>
      <c r="AT222" s="217" t="s">
        <v>128</v>
      </c>
      <c r="AU222" s="217" t="s">
        <v>21</v>
      </c>
      <c r="AY222" s="19" t="s">
        <v>126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133</v>
      </c>
      <c r="BM222" s="217" t="s">
        <v>810</v>
      </c>
    </row>
    <row r="223" s="2" customFormat="1">
      <c r="A223" s="40"/>
      <c r="B223" s="41"/>
      <c r="C223" s="42"/>
      <c r="D223" s="219" t="s">
        <v>135</v>
      </c>
      <c r="E223" s="42"/>
      <c r="F223" s="220" t="s">
        <v>460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135</v>
      </c>
      <c r="AU223" s="19" t="s">
        <v>21</v>
      </c>
    </row>
    <row r="224" s="2" customFormat="1">
      <c r="A224" s="40"/>
      <c r="B224" s="41"/>
      <c r="C224" s="42"/>
      <c r="D224" s="224" t="s">
        <v>137</v>
      </c>
      <c r="E224" s="42"/>
      <c r="F224" s="225" t="s">
        <v>461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21</v>
      </c>
    </row>
    <row r="225" s="16" customFormat="1">
      <c r="A225" s="16"/>
      <c r="B225" s="263"/>
      <c r="C225" s="264"/>
      <c r="D225" s="219" t="s">
        <v>169</v>
      </c>
      <c r="E225" s="265" t="s">
        <v>31</v>
      </c>
      <c r="F225" s="266" t="s">
        <v>811</v>
      </c>
      <c r="G225" s="264"/>
      <c r="H225" s="265" t="s">
        <v>31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2" t="s">
        <v>169</v>
      </c>
      <c r="AU225" s="272" t="s">
        <v>21</v>
      </c>
      <c r="AV225" s="16" t="s">
        <v>84</v>
      </c>
      <c r="AW225" s="16" t="s">
        <v>37</v>
      </c>
      <c r="AX225" s="16" t="s">
        <v>76</v>
      </c>
      <c r="AY225" s="272" t="s">
        <v>126</v>
      </c>
    </row>
    <row r="226" s="13" customFormat="1">
      <c r="A226" s="13"/>
      <c r="B226" s="226"/>
      <c r="C226" s="227"/>
      <c r="D226" s="219" t="s">
        <v>169</v>
      </c>
      <c r="E226" s="228" t="s">
        <v>31</v>
      </c>
      <c r="F226" s="229" t="s">
        <v>812</v>
      </c>
      <c r="G226" s="227"/>
      <c r="H226" s="230">
        <v>71.070999999999998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169</v>
      </c>
      <c r="AU226" s="236" t="s">
        <v>21</v>
      </c>
      <c r="AV226" s="13" t="s">
        <v>21</v>
      </c>
      <c r="AW226" s="13" t="s">
        <v>37</v>
      </c>
      <c r="AX226" s="13" t="s">
        <v>76</v>
      </c>
      <c r="AY226" s="236" t="s">
        <v>126</v>
      </c>
    </row>
    <row r="227" s="14" customFormat="1">
      <c r="A227" s="14"/>
      <c r="B227" s="237"/>
      <c r="C227" s="238"/>
      <c r="D227" s="219" t="s">
        <v>169</v>
      </c>
      <c r="E227" s="239" t="s">
        <v>31</v>
      </c>
      <c r="F227" s="240" t="s">
        <v>171</v>
      </c>
      <c r="G227" s="238"/>
      <c r="H227" s="241">
        <v>71.070999999999998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169</v>
      </c>
      <c r="AU227" s="247" t="s">
        <v>21</v>
      </c>
      <c r="AV227" s="14" t="s">
        <v>133</v>
      </c>
      <c r="AW227" s="14" t="s">
        <v>37</v>
      </c>
      <c r="AX227" s="14" t="s">
        <v>84</v>
      </c>
      <c r="AY227" s="247" t="s">
        <v>126</v>
      </c>
    </row>
    <row r="228" s="2" customFormat="1" ht="16.5" customHeight="1">
      <c r="A228" s="40"/>
      <c r="B228" s="41"/>
      <c r="C228" s="273" t="s">
        <v>449</v>
      </c>
      <c r="D228" s="273" t="s">
        <v>465</v>
      </c>
      <c r="E228" s="274" t="s">
        <v>466</v>
      </c>
      <c r="F228" s="275" t="s">
        <v>467</v>
      </c>
      <c r="G228" s="276" t="s">
        <v>217</v>
      </c>
      <c r="H228" s="277">
        <v>28.428000000000001</v>
      </c>
      <c r="I228" s="278"/>
      <c r="J228" s="279">
        <f>ROUND(I228*H228,2)</f>
        <v>0</v>
      </c>
      <c r="K228" s="275" t="s">
        <v>132</v>
      </c>
      <c r="L228" s="280"/>
      <c r="M228" s="281" t="s">
        <v>31</v>
      </c>
      <c r="N228" s="282" t="s">
        <v>47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180</v>
      </c>
      <c r="AT228" s="217" t="s">
        <v>465</v>
      </c>
      <c r="AU228" s="217" t="s">
        <v>21</v>
      </c>
      <c r="AY228" s="19" t="s">
        <v>126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84</v>
      </c>
      <c r="BK228" s="218">
        <f>ROUND(I228*H228,2)</f>
        <v>0</v>
      </c>
      <c r="BL228" s="19" t="s">
        <v>133</v>
      </c>
      <c r="BM228" s="217" t="s">
        <v>813</v>
      </c>
    </row>
    <row r="229" s="2" customFormat="1">
      <c r="A229" s="40"/>
      <c r="B229" s="41"/>
      <c r="C229" s="42"/>
      <c r="D229" s="219" t="s">
        <v>135</v>
      </c>
      <c r="E229" s="42"/>
      <c r="F229" s="220" t="s">
        <v>467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135</v>
      </c>
      <c r="AU229" s="19" t="s">
        <v>21</v>
      </c>
    </row>
    <row r="230" s="2" customFormat="1">
      <c r="A230" s="40"/>
      <c r="B230" s="41"/>
      <c r="C230" s="42"/>
      <c r="D230" s="224" t="s">
        <v>137</v>
      </c>
      <c r="E230" s="42"/>
      <c r="F230" s="225" t="s">
        <v>469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137</v>
      </c>
      <c r="AU230" s="19" t="s">
        <v>21</v>
      </c>
    </row>
    <row r="231" s="13" customFormat="1">
      <c r="A231" s="13"/>
      <c r="B231" s="226"/>
      <c r="C231" s="227"/>
      <c r="D231" s="219" t="s">
        <v>169</v>
      </c>
      <c r="E231" s="228" t="s">
        <v>31</v>
      </c>
      <c r="F231" s="229" t="s">
        <v>814</v>
      </c>
      <c r="G231" s="227"/>
      <c r="H231" s="230">
        <v>28.428000000000001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169</v>
      </c>
      <c r="AU231" s="236" t="s">
        <v>21</v>
      </c>
      <c r="AV231" s="13" t="s">
        <v>21</v>
      </c>
      <c r="AW231" s="13" t="s">
        <v>37</v>
      </c>
      <c r="AX231" s="13" t="s">
        <v>76</v>
      </c>
      <c r="AY231" s="236" t="s">
        <v>126</v>
      </c>
    </row>
    <row r="232" s="14" customFormat="1">
      <c r="A232" s="14"/>
      <c r="B232" s="237"/>
      <c r="C232" s="238"/>
      <c r="D232" s="219" t="s">
        <v>169</v>
      </c>
      <c r="E232" s="239" t="s">
        <v>31</v>
      </c>
      <c r="F232" s="240" t="s">
        <v>171</v>
      </c>
      <c r="G232" s="238"/>
      <c r="H232" s="241">
        <v>28.428000000000001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169</v>
      </c>
      <c r="AU232" s="247" t="s">
        <v>21</v>
      </c>
      <c r="AV232" s="14" t="s">
        <v>133</v>
      </c>
      <c r="AW232" s="14" t="s">
        <v>37</v>
      </c>
      <c r="AX232" s="14" t="s">
        <v>84</v>
      </c>
      <c r="AY232" s="247" t="s">
        <v>126</v>
      </c>
    </row>
    <row r="233" s="2" customFormat="1" ht="21.75" customHeight="1">
      <c r="A233" s="40"/>
      <c r="B233" s="41"/>
      <c r="C233" s="206" t="s">
        <v>456</v>
      </c>
      <c r="D233" s="206" t="s">
        <v>128</v>
      </c>
      <c r="E233" s="207" t="s">
        <v>486</v>
      </c>
      <c r="F233" s="208" t="s">
        <v>487</v>
      </c>
      <c r="G233" s="209" t="s">
        <v>175</v>
      </c>
      <c r="H233" s="210">
        <v>60.899999999999999</v>
      </c>
      <c r="I233" s="211"/>
      <c r="J233" s="212">
        <f>ROUND(I233*H233,2)</f>
        <v>0</v>
      </c>
      <c r="K233" s="208" t="s">
        <v>132</v>
      </c>
      <c r="L233" s="46"/>
      <c r="M233" s="213" t="s">
        <v>31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133</v>
      </c>
      <c r="AT233" s="217" t="s">
        <v>128</v>
      </c>
      <c r="AU233" s="217" t="s">
        <v>21</v>
      </c>
      <c r="AY233" s="19" t="s">
        <v>126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84</v>
      </c>
      <c r="BK233" s="218">
        <f>ROUND(I233*H233,2)</f>
        <v>0</v>
      </c>
      <c r="BL233" s="19" t="s">
        <v>133</v>
      </c>
      <c r="BM233" s="217" t="s">
        <v>815</v>
      </c>
    </row>
    <row r="234" s="2" customFormat="1">
      <c r="A234" s="40"/>
      <c r="B234" s="41"/>
      <c r="C234" s="42"/>
      <c r="D234" s="219" t="s">
        <v>135</v>
      </c>
      <c r="E234" s="42"/>
      <c r="F234" s="220" t="s">
        <v>489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135</v>
      </c>
      <c r="AU234" s="19" t="s">
        <v>21</v>
      </c>
    </row>
    <row r="235" s="2" customFormat="1">
      <c r="A235" s="40"/>
      <c r="B235" s="41"/>
      <c r="C235" s="42"/>
      <c r="D235" s="224" t="s">
        <v>137</v>
      </c>
      <c r="E235" s="42"/>
      <c r="F235" s="225" t="s">
        <v>490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21</v>
      </c>
    </row>
    <row r="236" s="2" customFormat="1" ht="16.5" customHeight="1">
      <c r="A236" s="40"/>
      <c r="B236" s="41"/>
      <c r="C236" s="206" t="s">
        <v>464</v>
      </c>
      <c r="D236" s="206" t="s">
        <v>128</v>
      </c>
      <c r="E236" s="207" t="s">
        <v>492</v>
      </c>
      <c r="F236" s="208" t="s">
        <v>493</v>
      </c>
      <c r="G236" s="209" t="s">
        <v>175</v>
      </c>
      <c r="H236" s="210">
        <v>60.899999999999999</v>
      </c>
      <c r="I236" s="211"/>
      <c r="J236" s="212">
        <f>ROUND(I236*H236,2)</f>
        <v>0</v>
      </c>
      <c r="K236" s="208" t="s">
        <v>132</v>
      </c>
      <c r="L236" s="46"/>
      <c r="M236" s="213" t="s">
        <v>31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133</v>
      </c>
      <c r="AT236" s="217" t="s">
        <v>128</v>
      </c>
      <c r="AU236" s="217" t="s">
        <v>21</v>
      </c>
      <c r="AY236" s="19" t="s">
        <v>126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84</v>
      </c>
      <c r="BK236" s="218">
        <f>ROUND(I236*H236,2)</f>
        <v>0</v>
      </c>
      <c r="BL236" s="19" t="s">
        <v>133</v>
      </c>
      <c r="BM236" s="217" t="s">
        <v>816</v>
      </c>
    </row>
    <row r="237" s="2" customFormat="1">
      <c r="A237" s="40"/>
      <c r="B237" s="41"/>
      <c r="C237" s="42"/>
      <c r="D237" s="219" t="s">
        <v>135</v>
      </c>
      <c r="E237" s="42"/>
      <c r="F237" s="220" t="s">
        <v>495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135</v>
      </c>
      <c r="AU237" s="19" t="s">
        <v>21</v>
      </c>
    </row>
    <row r="238" s="2" customFormat="1">
      <c r="A238" s="40"/>
      <c r="B238" s="41"/>
      <c r="C238" s="42"/>
      <c r="D238" s="224" t="s">
        <v>137</v>
      </c>
      <c r="E238" s="42"/>
      <c r="F238" s="225" t="s">
        <v>496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137</v>
      </c>
      <c r="AU238" s="19" t="s">
        <v>21</v>
      </c>
    </row>
    <row r="239" s="2" customFormat="1" ht="16.5" customHeight="1">
      <c r="A239" s="40"/>
      <c r="B239" s="41"/>
      <c r="C239" s="273" t="s">
        <v>471</v>
      </c>
      <c r="D239" s="273" t="s">
        <v>465</v>
      </c>
      <c r="E239" s="274" t="s">
        <v>498</v>
      </c>
      <c r="F239" s="275" t="s">
        <v>499</v>
      </c>
      <c r="G239" s="276" t="s">
        <v>500</v>
      </c>
      <c r="H239" s="277">
        <v>1.218</v>
      </c>
      <c r="I239" s="278"/>
      <c r="J239" s="279">
        <f>ROUND(I239*H239,2)</f>
        <v>0</v>
      </c>
      <c r="K239" s="275" t="s">
        <v>132</v>
      </c>
      <c r="L239" s="280"/>
      <c r="M239" s="281" t="s">
        <v>31</v>
      </c>
      <c r="N239" s="282" t="s">
        <v>47</v>
      </c>
      <c r="O239" s="86"/>
      <c r="P239" s="215">
        <f>O239*H239</f>
        <v>0</v>
      </c>
      <c r="Q239" s="215">
        <v>0.001</v>
      </c>
      <c r="R239" s="215">
        <f>Q239*H239</f>
        <v>0.0012179999999999999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180</v>
      </c>
      <c r="AT239" s="217" t="s">
        <v>465</v>
      </c>
      <c r="AU239" s="217" t="s">
        <v>21</v>
      </c>
      <c r="AY239" s="19" t="s">
        <v>126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84</v>
      </c>
      <c r="BK239" s="218">
        <f>ROUND(I239*H239,2)</f>
        <v>0</v>
      </c>
      <c r="BL239" s="19" t="s">
        <v>133</v>
      </c>
      <c r="BM239" s="217" t="s">
        <v>817</v>
      </c>
    </row>
    <row r="240" s="2" customFormat="1">
      <c r="A240" s="40"/>
      <c r="B240" s="41"/>
      <c r="C240" s="42"/>
      <c r="D240" s="219" t="s">
        <v>135</v>
      </c>
      <c r="E240" s="42"/>
      <c r="F240" s="220" t="s">
        <v>499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135</v>
      </c>
      <c r="AU240" s="19" t="s">
        <v>21</v>
      </c>
    </row>
    <row r="241" s="2" customFormat="1">
      <c r="A241" s="40"/>
      <c r="B241" s="41"/>
      <c r="C241" s="42"/>
      <c r="D241" s="224" t="s">
        <v>137</v>
      </c>
      <c r="E241" s="42"/>
      <c r="F241" s="225" t="s">
        <v>502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21</v>
      </c>
    </row>
    <row r="242" s="13" customFormat="1">
      <c r="A242" s="13"/>
      <c r="B242" s="226"/>
      <c r="C242" s="227"/>
      <c r="D242" s="219" t="s">
        <v>169</v>
      </c>
      <c r="E242" s="228" t="s">
        <v>31</v>
      </c>
      <c r="F242" s="229" t="s">
        <v>503</v>
      </c>
      <c r="G242" s="227"/>
      <c r="H242" s="230">
        <v>60.899999999999999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169</v>
      </c>
      <c r="AU242" s="236" t="s">
        <v>21</v>
      </c>
      <c r="AV242" s="13" t="s">
        <v>21</v>
      </c>
      <c r="AW242" s="13" t="s">
        <v>37</v>
      </c>
      <c r="AX242" s="13" t="s">
        <v>76</v>
      </c>
      <c r="AY242" s="236" t="s">
        <v>126</v>
      </c>
    </row>
    <row r="243" s="14" customFormat="1">
      <c r="A243" s="14"/>
      <c r="B243" s="237"/>
      <c r="C243" s="238"/>
      <c r="D243" s="219" t="s">
        <v>169</v>
      </c>
      <c r="E243" s="239" t="s">
        <v>31</v>
      </c>
      <c r="F243" s="240" t="s">
        <v>171</v>
      </c>
      <c r="G243" s="238"/>
      <c r="H243" s="241">
        <v>60.899999999999999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169</v>
      </c>
      <c r="AU243" s="247" t="s">
        <v>21</v>
      </c>
      <c r="AV243" s="14" t="s">
        <v>133</v>
      </c>
      <c r="AW243" s="14" t="s">
        <v>37</v>
      </c>
      <c r="AX243" s="14" t="s">
        <v>84</v>
      </c>
      <c r="AY243" s="247" t="s">
        <v>126</v>
      </c>
    </row>
    <row r="244" s="13" customFormat="1">
      <c r="A244" s="13"/>
      <c r="B244" s="226"/>
      <c r="C244" s="227"/>
      <c r="D244" s="219" t="s">
        <v>169</v>
      </c>
      <c r="E244" s="227"/>
      <c r="F244" s="229" t="s">
        <v>504</v>
      </c>
      <c r="G244" s="227"/>
      <c r="H244" s="230">
        <v>1.218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169</v>
      </c>
      <c r="AU244" s="236" t="s">
        <v>21</v>
      </c>
      <c r="AV244" s="13" t="s">
        <v>21</v>
      </c>
      <c r="AW244" s="13" t="s">
        <v>4</v>
      </c>
      <c r="AX244" s="13" t="s">
        <v>84</v>
      </c>
      <c r="AY244" s="236" t="s">
        <v>126</v>
      </c>
    </row>
    <row r="245" s="12" customFormat="1" ht="22.8" customHeight="1">
      <c r="A245" s="12"/>
      <c r="B245" s="190"/>
      <c r="C245" s="191"/>
      <c r="D245" s="192" t="s">
        <v>75</v>
      </c>
      <c r="E245" s="204" t="s">
        <v>21</v>
      </c>
      <c r="F245" s="204" t="s">
        <v>505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SUM(P246:P264)</f>
        <v>0</v>
      </c>
      <c r="Q245" s="198"/>
      <c r="R245" s="199">
        <f>SUM(R246:R264)</f>
        <v>10.5136792</v>
      </c>
      <c r="S245" s="198"/>
      <c r="T245" s="200">
        <f>SUM(T246:T264)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84</v>
      </c>
      <c r="AT245" s="202" t="s">
        <v>75</v>
      </c>
      <c r="AU245" s="202" t="s">
        <v>84</v>
      </c>
      <c r="AY245" s="201" t="s">
        <v>126</v>
      </c>
      <c r="BK245" s="203">
        <f>SUM(BK246:BK264)</f>
        <v>0</v>
      </c>
    </row>
    <row r="246" s="2" customFormat="1" ht="24.15" customHeight="1">
      <c r="A246" s="40"/>
      <c r="B246" s="41"/>
      <c r="C246" s="206" t="s">
        <v>479</v>
      </c>
      <c r="D246" s="206" t="s">
        <v>128</v>
      </c>
      <c r="E246" s="207" t="s">
        <v>507</v>
      </c>
      <c r="F246" s="208" t="s">
        <v>508</v>
      </c>
      <c r="G246" s="209" t="s">
        <v>131</v>
      </c>
      <c r="H246" s="210">
        <v>37.399999999999999</v>
      </c>
      <c r="I246" s="211"/>
      <c r="J246" s="212">
        <f>ROUND(I246*H246,2)</f>
        <v>0</v>
      </c>
      <c r="K246" s="208" t="s">
        <v>132</v>
      </c>
      <c r="L246" s="46"/>
      <c r="M246" s="213" t="s">
        <v>31</v>
      </c>
      <c r="N246" s="214" t="s">
        <v>47</v>
      </c>
      <c r="O246" s="86"/>
      <c r="P246" s="215">
        <f>O246*H246</f>
        <v>0</v>
      </c>
      <c r="Q246" s="215">
        <v>0.20477000000000001</v>
      </c>
      <c r="R246" s="215">
        <f>Q246*H246</f>
        <v>7.658398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133</v>
      </c>
      <c r="AT246" s="217" t="s">
        <v>128</v>
      </c>
      <c r="AU246" s="217" t="s">
        <v>21</v>
      </c>
      <c r="AY246" s="19" t="s">
        <v>126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84</v>
      </c>
      <c r="BK246" s="218">
        <f>ROUND(I246*H246,2)</f>
        <v>0</v>
      </c>
      <c r="BL246" s="19" t="s">
        <v>133</v>
      </c>
      <c r="BM246" s="217" t="s">
        <v>818</v>
      </c>
    </row>
    <row r="247" s="2" customFormat="1">
      <c r="A247" s="40"/>
      <c r="B247" s="41"/>
      <c r="C247" s="42"/>
      <c r="D247" s="219" t="s">
        <v>135</v>
      </c>
      <c r="E247" s="42"/>
      <c r="F247" s="220" t="s">
        <v>510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135</v>
      </c>
      <c r="AU247" s="19" t="s">
        <v>21</v>
      </c>
    </row>
    <row r="248" s="2" customFormat="1">
      <c r="A248" s="40"/>
      <c r="B248" s="41"/>
      <c r="C248" s="42"/>
      <c r="D248" s="224" t="s">
        <v>137</v>
      </c>
      <c r="E248" s="42"/>
      <c r="F248" s="225" t="s">
        <v>511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137</v>
      </c>
      <c r="AU248" s="19" t="s">
        <v>21</v>
      </c>
    </row>
    <row r="249" s="2" customFormat="1" ht="16.5" customHeight="1">
      <c r="A249" s="40"/>
      <c r="B249" s="41"/>
      <c r="C249" s="206" t="s">
        <v>485</v>
      </c>
      <c r="D249" s="206" t="s">
        <v>128</v>
      </c>
      <c r="E249" s="207" t="s">
        <v>513</v>
      </c>
      <c r="F249" s="208" t="s">
        <v>514</v>
      </c>
      <c r="G249" s="209" t="s">
        <v>175</v>
      </c>
      <c r="H249" s="210">
        <v>52.359999999999999</v>
      </c>
      <c r="I249" s="211"/>
      <c r="J249" s="212">
        <f>ROUND(I249*H249,2)</f>
        <v>0</v>
      </c>
      <c r="K249" s="208" t="s">
        <v>132</v>
      </c>
      <c r="L249" s="46"/>
      <c r="M249" s="213" t="s">
        <v>31</v>
      </c>
      <c r="N249" s="214" t="s">
        <v>47</v>
      </c>
      <c r="O249" s="86"/>
      <c r="P249" s="215">
        <f>O249*H249</f>
        <v>0</v>
      </c>
      <c r="Q249" s="215">
        <v>0.00010000000000000001</v>
      </c>
      <c r="R249" s="215">
        <f>Q249*H249</f>
        <v>0.0052360000000000002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133</v>
      </c>
      <c r="AT249" s="217" t="s">
        <v>128</v>
      </c>
      <c r="AU249" s="217" t="s">
        <v>21</v>
      </c>
      <c r="AY249" s="19" t="s">
        <v>126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133</v>
      </c>
      <c r="BM249" s="217" t="s">
        <v>819</v>
      </c>
    </row>
    <row r="250" s="2" customFormat="1">
      <c r="A250" s="40"/>
      <c r="B250" s="41"/>
      <c r="C250" s="42"/>
      <c r="D250" s="219" t="s">
        <v>135</v>
      </c>
      <c r="E250" s="42"/>
      <c r="F250" s="220" t="s">
        <v>516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135</v>
      </c>
      <c r="AU250" s="19" t="s">
        <v>21</v>
      </c>
    </row>
    <row r="251" s="2" customFormat="1">
      <c r="A251" s="40"/>
      <c r="B251" s="41"/>
      <c r="C251" s="42"/>
      <c r="D251" s="224" t="s">
        <v>137</v>
      </c>
      <c r="E251" s="42"/>
      <c r="F251" s="225" t="s">
        <v>517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137</v>
      </c>
      <c r="AU251" s="19" t="s">
        <v>21</v>
      </c>
    </row>
    <row r="252" s="13" customFormat="1">
      <c r="A252" s="13"/>
      <c r="B252" s="226"/>
      <c r="C252" s="227"/>
      <c r="D252" s="219" t="s">
        <v>169</v>
      </c>
      <c r="E252" s="228" t="s">
        <v>31</v>
      </c>
      <c r="F252" s="229" t="s">
        <v>820</v>
      </c>
      <c r="G252" s="227"/>
      <c r="H252" s="230">
        <v>52.359999999999999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169</v>
      </c>
      <c r="AU252" s="236" t="s">
        <v>21</v>
      </c>
      <c r="AV252" s="13" t="s">
        <v>21</v>
      </c>
      <c r="AW252" s="13" t="s">
        <v>37</v>
      </c>
      <c r="AX252" s="13" t="s">
        <v>76</v>
      </c>
      <c r="AY252" s="236" t="s">
        <v>126</v>
      </c>
    </row>
    <row r="253" s="14" customFormat="1">
      <c r="A253" s="14"/>
      <c r="B253" s="237"/>
      <c r="C253" s="238"/>
      <c r="D253" s="219" t="s">
        <v>169</v>
      </c>
      <c r="E253" s="239" t="s">
        <v>31</v>
      </c>
      <c r="F253" s="240" t="s">
        <v>171</v>
      </c>
      <c r="G253" s="238"/>
      <c r="H253" s="241">
        <v>52.359999999999999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169</v>
      </c>
      <c r="AU253" s="247" t="s">
        <v>21</v>
      </c>
      <c r="AV253" s="14" t="s">
        <v>133</v>
      </c>
      <c r="AW253" s="14" t="s">
        <v>37</v>
      </c>
      <c r="AX253" s="14" t="s">
        <v>84</v>
      </c>
      <c r="AY253" s="247" t="s">
        <v>126</v>
      </c>
    </row>
    <row r="254" s="2" customFormat="1" ht="16.5" customHeight="1">
      <c r="A254" s="40"/>
      <c r="B254" s="41"/>
      <c r="C254" s="273" t="s">
        <v>491</v>
      </c>
      <c r="D254" s="273" t="s">
        <v>465</v>
      </c>
      <c r="E254" s="274" t="s">
        <v>520</v>
      </c>
      <c r="F254" s="275" t="s">
        <v>521</v>
      </c>
      <c r="G254" s="276" t="s">
        <v>175</v>
      </c>
      <c r="H254" s="277">
        <v>62.020000000000003</v>
      </c>
      <c r="I254" s="278"/>
      <c r="J254" s="279">
        <f>ROUND(I254*H254,2)</f>
        <v>0</v>
      </c>
      <c r="K254" s="275" t="s">
        <v>132</v>
      </c>
      <c r="L254" s="280"/>
      <c r="M254" s="281" t="s">
        <v>31</v>
      </c>
      <c r="N254" s="282" t="s">
        <v>47</v>
      </c>
      <c r="O254" s="86"/>
      <c r="P254" s="215">
        <f>O254*H254</f>
        <v>0</v>
      </c>
      <c r="Q254" s="215">
        <v>0.00020000000000000001</v>
      </c>
      <c r="R254" s="215">
        <f>Q254*H254</f>
        <v>0.012404000000000002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180</v>
      </c>
      <c r="AT254" s="217" t="s">
        <v>465</v>
      </c>
      <c r="AU254" s="217" t="s">
        <v>21</v>
      </c>
      <c r="AY254" s="19" t="s">
        <v>126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133</v>
      </c>
      <c r="BM254" s="217" t="s">
        <v>821</v>
      </c>
    </row>
    <row r="255" s="2" customFormat="1">
      <c r="A255" s="40"/>
      <c r="B255" s="41"/>
      <c r="C255" s="42"/>
      <c r="D255" s="219" t="s">
        <v>135</v>
      </c>
      <c r="E255" s="42"/>
      <c r="F255" s="220" t="s">
        <v>521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135</v>
      </c>
      <c r="AU255" s="19" t="s">
        <v>21</v>
      </c>
    </row>
    <row r="256" s="2" customFormat="1">
      <c r="A256" s="40"/>
      <c r="B256" s="41"/>
      <c r="C256" s="42"/>
      <c r="D256" s="224" t="s">
        <v>137</v>
      </c>
      <c r="E256" s="42"/>
      <c r="F256" s="225" t="s">
        <v>523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21</v>
      </c>
    </row>
    <row r="257" s="13" customFormat="1">
      <c r="A257" s="13"/>
      <c r="B257" s="226"/>
      <c r="C257" s="227"/>
      <c r="D257" s="219" t="s">
        <v>169</v>
      </c>
      <c r="E257" s="228" t="s">
        <v>31</v>
      </c>
      <c r="F257" s="229" t="s">
        <v>822</v>
      </c>
      <c r="G257" s="227"/>
      <c r="H257" s="230">
        <v>52.359999999999999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169</v>
      </c>
      <c r="AU257" s="236" t="s">
        <v>21</v>
      </c>
      <c r="AV257" s="13" t="s">
        <v>21</v>
      </c>
      <c r="AW257" s="13" t="s">
        <v>37</v>
      </c>
      <c r="AX257" s="13" t="s">
        <v>76</v>
      </c>
      <c r="AY257" s="236" t="s">
        <v>126</v>
      </c>
    </row>
    <row r="258" s="14" customFormat="1">
      <c r="A258" s="14"/>
      <c r="B258" s="237"/>
      <c r="C258" s="238"/>
      <c r="D258" s="219" t="s">
        <v>169</v>
      </c>
      <c r="E258" s="239" t="s">
        <v>31</v>
      </c>
      <c r="F258" s="240" t="s">
        <v>171</v>
      </c>
      <c r="G258" s="238"/>
      <c r="H258" s="241">
        <v>52.359999999999999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169</v>
      </c>
      <c r="AU258" s="247" t="s">
        <v>21</v>
      </c>
      <c r="AV258" s="14" t="s">
        <v>133</v>
      </c>
      <c r="AW258" s="14" t="s">
        <v>37</v>
      </c>
      <c r="AX258" s="14" t="s">
        <v>84</v>
      </c>
      <c r="AY258" s="247" t="s">
        <v>126</v>
      </c>
    </row>
    <row r="259" s="13" customFormat="1">
      <c r="A259" s="13"/>
      <c r="B259" s="226"/>
      <c r="C259" s="227"/>
      <c r="D259" s="219" t="s">
        <v>169</v>
      </c>
      <c r="E259" s="227"/>
      <c r="F259" s="229" t="s">
        <v>823</v>
      </c>
      <c r="G259" s="227"/>
      <c r="H259" s="230">
        <v>62.020000000000003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169</v>
      </c>
      <c r="AU259" s="236" t="s">
        <v>21</v>
      </c>
      <c r="AV259" s="13" t="s">
        <v>21</v>
      </c>
      <c r="AW259" s="13" t="s">
        <v>4</v>
      </c>
      <c r="AX259" s="13" t="s">
        <v>84</v>
      </c>
      <c r="AY259" s="236" t="s">
        <v>126</v>
      </c>
    </row>
    <row r="260" s="2" customFormat="1" ht="16.5" customHeight="1">
      <c r="A260" s="40"/>
      <c r="B260" s="41"/>
      <c r="C260" s="206" t="s">
        <v>497</v>
      </c>
      <c r="D260" s="206" t="s">
        <v>128</v>
      </c>
      <c r="E260" s="207" t="s">
        <v>526</v>
      </c>
      <c r="F260" s="208" t="s">
        <v>527</v>
      </c>
      <c r="G260" s="209" t="s">
        <v>154</v>
      </c>
      <c r="H260" s="210">
        <v>1.0600000000000001</v>
      </c>
      <c r="I260" s="211"/>
      <c r="J260" s="212">
        <f>ROUND(I260*H260,2)</f>
        <v>0</v>
      </c>
      <c r="K260" s="208" t="s">
        <v>132</v>
      </c>
      <c r="L260" s="46"/>
      <c r="M260" s="213" t="s">
        <v>31</v>
      </c>
      <c r="N260" s="214" t="s">
        <v>47</v>
      </c>
      <c r="O260" s="86"/>
      <c r="P260" s="215">
        <f>O260*H260</f>
        <v>0</v>
      </c>
      <c r="Q260" s="215">
        <v>2.6770200000000002</v>
      </c>
      <c r="R260" s="215">
        <f>Q260*H260</f>
        <v>2.8376412000000002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133</v>
      </c>
      <c r="AT260" s="217" t="s">
        <v>128</v>
      </c>
      <c r="AU260" s="217" t="s">
        <v>21</v>
      </c>
      <c r="AY260" s="19" t="s">
        <v>126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84</v>
      </c>
      <c r="BK260" s="218">
        <f>ROUND(I260*H260,2)</f>
        <v>0</v>
      </c>
      <c r="BL260" s="19" t="s">
        <v>133</v>
      </c>
      <c r="BM260" s="217" t="s">
        <v>824</v>
      </c>
    </row>
    <row r="261" s="2" customFormat="1">
      <c r="A261" s="40"/>
      <c r="B261" s="41"/>
      <c r="C261" s="42"/>
      <c r="D261" s="219" t="s">
        <v>135</v>
      </c>
      <c r="E261" s="42"/>
      <c r="F261" s="220" t="s">
        <v>529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135</v>
      </c>
      <c r="AU261" s="19" t="s">
        <v>21</v>
      </c>
    </row>
    <row r="262" s="2" customFormat="1">
      <c r="A262" s="40"/>
      <c r="B262" s="41"/>
      <c r="C262" s="42"/>
      <c r="D262" s="224" t="s">
        <v>137</v>
      </c>
      <c r="E262" s="42"/>
      <c r="F262" s="225" t="s">
        <v>530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137</v>
      </c>
      <c r="AU262" s="19" t="s">
        <v>21</v>
      </c>
    </row>
    <row r="263" s="13" customFormat="1">
      <c r="A263" s="13"/>
      <c r="B263" s="226"/>
      <c r="C263" s="227"/>
      <c r="D263" s="219" t="s">
        <v>169</v>
      </c>
      <c r="E263" s="228" t="s">
        <v>31</v>
      </c>
      <c r="F263" s="229" t="s">
        <v>825</v>
      </c>
      <c r="G263" s="227"/>
      <c r="H263" s="230">
        <v>1.0600000000000001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169</v>
      </c>
      <c r="AU263" s="236" t="s">
        <v>21</v>
      </c>
      <c r="AV263" s="13" t="s">
        <v>21</v>
      </c>
      <c r="AW263" s="13" t="s">
        <v>37</v>
      </c>
      <c r="AX263" s="13" t="s">
        <v>76</v>
      </c>
      <c r="AY263" s="236" t="s">
        <v>126</v>
      </c>
    </row>
    <row r="264" s="14" customFormat="1">
      <c r="A264" s="14"/>
      <c r="B264" s="237"/>
      <c r="C264" s="238"/>
      <c r="D264" s="219" t="s">
        <v>169</v>
      </c>
      <c r="E264" s="239" t="s">
        <v>31</v>
      </c>
      <c r="F264" s="240" t="s">
        <v>171</v>
      </c>
      <c r="G264" s="238"/>
      <c r="H264" s="241">
        <v>1.0600000000000001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169</v>
      </c>
      <c r="AU264" s="247" t="s">
        <v>21</v>
      </c>
      <c r="AV264" s="14" t="s">
        <v>133</v>
      </c>
      <c r="AW264" s="14" t="s">
        <v>37</v>
      </c>
      <c r="AX264" s="14" t="s">
        <v>84</v>
      </c>
      <c r="AY264" s="247" t="s">
        <v>126</v>
      </c>
    </row>
    <row r="265" s="12" customFormat="1" ht="22.8" customHeight="1">
      <c r="A265" s="12"/>
      <c r="B265" s="190"/>
      <c r="C265" s="191"/>
      <c r="D265" s="192" t="s">
        <v>75</v>
      </c>
      <c r="E265" s="204" t="s">
        <v>145</v>
      </c>
      <c r="F265" s="204" t="s">
        <v>186</v>
      </c>
      <c r="G265" s="191"/>
      <c r="H265" s="191"/>
      <c r="I265" s="194"/>
      <c r="J265" s="205">
        <f>BK265</f>
        <v>0</v>
      </c>
      <c r="K265" s="191"/>
      <c r="L265" s="196"/>
      <c r="M265" s="197"/>
      <c r="N265" s="198"/>
      <c r="O265" s="198"/>
      <c r="P265" s="199">
        <f>SUM(P266:P285)</f>
        <v>0</v>
      </c>
      <c r="Q265" s="198"/>
      <c r="R265" s="199">
        <f>SUM(R266:R285)</f>
        <v>16.862519520000003</v>
      </c>
      <c r="S265" s="198"/>
      <c r="T265" s="200">
        <f>SUM(T266:T285)</f>
        <v>13.675200000000002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84</v>
      </c>
      <c r="AT265" s="202" t="s">
        <v>75</v>
      </c>
      <c r="AU265" s="202" t="s">
        <v>84</v>
      </c>
      <c r="AY265" s="201" t="s">
        <v>126</v>
      </c>
      <c r="BK265" s="203">
        <f>SUM(BK266:BK285)</f>
        <v>0</v>
      </c>
    </row>
    <row r="266" s="2" customFormat="1" ht="16.5" customHeight="1">
      <c r="A266" s="40"/>
      <c r="B266" s="41"/>
      <c r="C266" s="206" t="s">
        <v>506</v>
      </c>
      <c r="D266" s="206" t="s">
        <v>128</v>
      </c>
      <c r="E266" s="207" t="s">
        <v>188</v>
      </c>
      <c r="F266" s="208" t="s">
        <v>189</v>
      </c>
      <c r="G266" s="209" t="s">
        <v>154</v>
      </c>
      <c r="H266" s="210">
        <v>6.2160000000000002</v>
      </c>
      <c r="I266" s="211"/>
      <c r="J266" s="212">
        <f>ROUND(I266*H266,2)</f>
        <v>0</v>
      </c>
      <c r="K266" s="208" t="s">
        <v>132</v>
      </c>
      <c r="L266" s="46"/>
      <c r="M266" s="213" t="s">
        <v>31</v>
      </c>
      <c r="N266" s="214" t="s">
        <v>47</v>
      </c>
      <c r="O266" s="86"/>
      <c r="P266" s="215">
        <f>O266*H266</f>
        <v>0</v>
      </c>
      <c r="Q266" s="215">
        <v>2.6770200000000002</v>
      </c>
      <c r="R266" s="215">
        <f>Q266*H266</f>
        <v>16.640356320000002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133</v>
      </c>
      <c r="AT266" s="217" t="s">
        <v>128</v>
      </c>
      <c r="AU266" s="217" t="s">
        <v>21</v>
      </c>
      <c r="AY266" s="19" t="s">
        <v>126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84</v>
      </c>
      <c r="BK266" s="218">
        <f>ROUND(I266*H266,2)</f>
        <v>0</v>
      </c>
      <c r="BL266" s="19" t="s">
        <v>133</v>
      </c>
      <c r="BM266" s="217" t="s">
        <v>826</v>
      </c>
    </row>
    <row r="267" s="2" customFormat="1">
      <c r="A267" s="40"/>
      <c r="B267" s="41"/>
      <c r="C267" s="42"/>
      <c r="D267" s="219" t="s">
        <v>135</v>
      </c>
      <c r="E267" s="42"/>
      <c r="F267" s="220" t="s">
        <v>191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135</v>
      </c>
      <c r="AU267" s="19" t="s">
        <v>21</v>
      </c>
    </row>
    <row r="268" s="2" customFormat="1">
      <c r="A268" s="40"/>
      <c r="B268" s="41"/>
      <c r="C268" s="42"/>
      <c r="D268" s="224" t="s">
        <v>137</v>
      </c>
      <c r="E268" s="42"/>
      <c r="F268" s="225" t="s">
        <v>192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137</v>
      </c>
      <c r="AU268" s="19" t="s">
        <v>21</v>
      </c>
    </row>
    <row r="269" s="13" customFormat="1">
      <c r="A269" s="13"/>
      <c r="B269" s="226"/>
      <c r="C269" s="227"/>
      <c r="D269" s="219" t="s">
        <v>169</v>
      </c>
      <c r="E269" s="228" t="s">
        <v>31</v>
      </c>
      <c r="F269" s="229" t="s">
        <v>827</v>
      </c>
      <c r="G269" s="227"/>
      <c r="H269" s="230">
        <v>6.2160000000000002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169</v>
      </c>
      <c r="AU269" s="236" t="s">
        <v>21</v>
      </c>
      <c r="AV269" s="13" t="s">
        <v>21</v>
      </c>
      <c r="AW269" s="13" t="s">
        <v>37</v>
      </c>
      <c r="AX269" s="13" t="s">
        <v>76</v>
      </c>
      <c r="AY269" s="236" t="s">
        <v>126</v>
      </c>
    </row>
    <row r="270" s="14" customFormat="1">
      <c r="A270" s="14"/>
      <c r="B270" s="237"/>
      <c r="C270" s="238"/>
      <c r="D270" s="219" t="s">
        <v>169</v>
      </c>
      <c r="E270" s="239" t="s">
        <v>31</v>
      </c>
      <c r="F270" s="240" t="s">
        <v>171</v>
      </c>
      <c r="G270" s="238"/>
      <c r="H270" s="241">
        <v>6.2160000000000002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169</v>
      </c>
      <c r="AU270" s="247" t="s">
        <v>21</v>
      </c>
      <c r="AV270" s="14" t="s">
        <v>133</v>
      </c>
      <c r="AW270" s="14" t="s">
        <v>37</v>
      </c>
      <c r="AX270" s="14" t="s">
        <v>84</v>
      </c>
      <c r="AY270" s="247" t="s">
        <v>126</v>
      </c>
    </row>
    <row r="271" s="2" customFormat="1" ht="16.5" customHeight="1">
      <c r="A271" s="40"/>
      <c r="B271" s="41"/>
      <c r="C271" s="206" t="s">
        <v>512</v>
      </c>
      <c r="D271" s="206" t="s">
        <v>128</v>
      </c>
      <c r="E271" s="207" t="s">
        <v>202</v>
      </c>
      <c r="F271" s="208" t="s">
        <v>203</v>
      </c>
      <c r="G271" s="209" t="s">
        <v>175</v>
      </c>
      <c r="H271" s="210">
        <v>27.359999999999999</v>
      </c>
      <c r="I271" s="211"/>
      <c r="J271" s="212">
        <f>ROUND(I271*H271,2)</f>
        <v>0</v>
      </c>
      <c r="K271" s="208" t="s">
        <v>132</v>
      </c>
      <c r="L271" s="46"/>
      <c r="M271" s="213" t="s">
        <v>31</v>
      </c>
      <c r="N271" s="214" t="s">
        <v>47</v>
      </c>
      <c r="O271" s="86"/>
      <c r="P271" s="215">
        <f>O271*H271</f>
        <v>0</v>
      </c>
      <c r="Q271" s="215">
        <v>0.00726</v>
      </c>
      <c r="R271" s="215">
        <f>Q271*H271</f>
        <v>0.19863359999999999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133</v>
      </c>
      <c r="AT271" s="217" t="s">
        <v>128</v>
      </c>
      <c r="AU271" s="217" t="s">
        <v>21</v>
      </c>
      <c r="AY271" s="19" t="s">
        <v>126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133</v>
      </c>
      <c r="BM271" s="217" t="s">
        <v>828</v>
      </c>
    </row>
    <row r="272" s="2" customFormat="1">
      <c r="A272" s="40"/>
      <c r="B272" s="41"/>
      <c r="C272" s="42"/>
      <c r="D272" s="219" t="s">
        <v>135</v>
      </c>
      <c r="E272" s="42"/>
      <c r="F272" s="220" t="s">
        <v>205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135</v>
      </c>
      <c r="AU272" s="19" t="s">
        <v>21</v>
      </c>
    </row>
    <row r="273" s="2" customFormat="1">
      <c r="A273" s="40"/>
      <c r="B273" s="41"/>
      <c r="C273" s="42"/>
      <c r="D273" s="224" t="s">
        <v>137</v>
      </c>
      <c r="E273" s="42"/>
      <c r="F273" s="225" t="s">
        <v>206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137</v>
      </c>
      <c r="AU273" s="19" t="s">
        <v>21</v>
      </c>
    </row>
    <row r="274" s="13" customFormat="1">
      <c r="A274" s="13"/>
      <c r="B274" s="226"/>
      <c r="C274" s="227"/>
      <c r="D274" s="219" t="s">
        <v>169</v>
      </c>
      <c r="E274" s="228" t="s">
        <v>31</v>
      </c>
      <c r="F274" s="229" t="s">
        <v>829</v>
      </c>
      <c r="G274" s="227"/>
      <c r="H274" s="230">
        <v>27.359999999999999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169</v>
      </c>
      <c r="AU274" s="236" t="s">
        <v>21</v>
      </c>
      <c r="AV274" s="13" t="s">
        <v>21</v>
      </c>
      <c r="AW274" s="13" t="s">
        <v>37</v>
      </c>
      <c r="AX274" s="13" t="s">
        <v>76</v>
      </c>
      <c r="AY274" s="236" t="s">
        <v>126</v>
      </c>
    </row>
    <row r="275" s="14" customFormat="1">
      <c r="A275" s="14"/>
      <c r="B275" s="237"/>
      <c r="C275" s="238"/>
      <c r="D275" s="219" t="s">
        <v>169</v>
      </c>
      <c r="E275" s="239" t="s">
        <v>31</v>
      </c>
      <c r="F275" s="240" t="s">
        <v>171</v>
      </c>
      <c r="G275" s="238"/>
      <c r="H275" s="241">
        <v>27.359999999999999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169</v>
      </c>
      <c r="AU275" s="247" t="s">
        <v>21</v>
      </c>
      <c r="AV275" s="14" t="s">
        <v>133</v>
      </c>
      <c r="AW275" s="14" t="s">
        <v>37</v>
      </c>
      <c r="AX275" s="14" t="s">
        <v>84</v>
      </c>
      <c r="AY275" s="247" t="s">
        <v>126</v>
      </c>
    </row>
    <row r="276" s="2" customFormat="1" ht="16.5" customHeight="1">
      <c r="A276" s="40"/>
      <c r="B276" s="41"/>
      <c r="C276" s="206" t="s">
        <v>519</v>
      </c>
      <c r="D276" s="206" t="s">
        <v>128</v>
      </c>
      <c r="E276" s="207" t="s">
        <v>209</v>
      </c>
      <c r="F276" s="208" t="s">
        <v>210</v>
      </c>
      <c r="G276" s="209" t="s">
        <v>175</v>
      </c>
      <c r="H276" s="210">
        <v>27.359999999999999</v>
      </c>
      <c r="I276" s="211"/>
      <c r="J276" s="212">
        <f>ROUND(I276*H276,2)</f>
        <v>0</v>
      </c>
      <c r="K276" s="208" t="s">
        <v>132</v>
      </c>
      <c r="L276" s="46"/>
      <c r="M276" s="213" t="s">
        <v>31</v>
      </c>
      <c r="N276" s="214" t="s">
        <v>47</v>
      </c>
      <c r="O276" s="86"/>
      <c r="P276" s="215">
        <f>O276*H276</f>
        <v>0</v>
      </c>
      <c r="Q276" s="215">
        <v>0.00085999999999999998</v>
      </c>
      <c r="R276" s="215">
        <f>Q276*H276</f>
        <v>0.023529599999999998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133</v>
      </c>
      <c r="AT276" s="217" t="s">
        <v>128</v>
      </c>
      <c r="AU276" s="217" t="s">
        <v>21</v>
      </c>
      <c r="AY276" s="19" t="s">
        <v>126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84</v>
      </c>
      <c r="BK276" s="218">
        <f>ROUND(I276*H276,2)</f>
        <v>0</v>
      </c>
      <c r="BL276" s="19" t="s">
        <v>133</v>
      </c>
      <c r="BM276" s="217" t="s">
        <v>830</v>
      </c>
    </row>
    <row r="277" s="2" customFormat="1">
      <c r="A277" s="40"/>
      <c r="B277" s="41"/>
      <c r="C277" s="42"/>
      <c r="D277" s="219" t="s">
        <v>135</v>
      </c>
      <c r="E277" s="42"/>
      <c r="F277" s="220" t="s">
        <v>212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135</v>
      </c>
      <c r="AU277" s="19" t="s">
        <v>21</v>
      </c>
    </row>
    <row r="278" s="2" customFormat="1">
      <c r="A278" s="40"/>
      <c r="B278" s="41"/>
      <c r="C278" s="42"/>
      <c r="D278" s="224" t="s">
        <v>137</v>
      </c>
      <c r="E278" s="42"/>
      <c r="F278" s="225" t="s">
        <v>213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21</v>
      </c>
    </row>
    <row r="279" s="2" customFormat="1" ht="16.5" customHeight="1">
      <c r="A279" s="40"/>
      <c r="B279" s="41"/>
      <c r="C279" s="206" t="s">
        <v>532</v>
      </c>
      <c r="D279" s="206" t="s">
        <v>128</v>
      </c>
      <c r="E279" s="207" t="s">
        <v>831</v>
      </c>
      <c r="F279" s="208" t="s">
        <v>832</v>
      </c>
      <c r="G279" s="209" t="s">
        <v>154</v>
      </c>
      <c r="H279" s="210">
        <v>6.2160000000000002</v>
      </c>
      <c r="I279" s="211"/>
      <c r="J279" s="212">
        <f>ROUND(I279*H279,2)</f>
        <v>0</v>
      </c>
      <c r="K279" s="208" t="s">
        <v>31</v>
      </c>
      <c r="L279" s="46"/>
      <c r="M279" s="213" t="s">
        <v>31</v>
      </c>
      <c r="N279" s="214" t="s">
        <v>47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2.2000000000000002</v>
      </c>
      <c r="T279" s="216">
        <f>S279*H279</f>
        <v>13.675200000000002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133</v>
      </c>
      <c r="AT279" s="217" t="s">
        <v>128</v>
      </c>
      <c r="AU279" s="217" t="s">
        <v>21</v>
      </c>
      <c r="AY279" s="19" t="s">
        <v>126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84</v>
      </c>
      <c r="BK279" s="218">
        <f>ROUND(I279*H279,2)</f>
        <v>0</v>
      </c>
      <c r="BL279" s="19" t="s">
        <v>133</v>
      </c>
      <c r="BM279" s="217" t="s">
        <v>833</v>
      </c>
    </row>
    <row r="280" s="2" customFormat="1">
      <c r="A280" s="40"/>
      <c r="B280" s="41"/>
      <c r="C280" s="42"/>
      <c r="D280" s="219" t="s">
        <v>135</v>
      </c>
      <c r="E280" s="42"/>
      <c r="F280" s="220" t="s">
        <v>832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135</v>
      </c>
      <c r="AU280" s="19" t="s">
        <v>21</v>
      </c>
    </row>
    <row r="281" s="13" customFormat="1">
      <c r="A281" s="13"/>
      <c r="B281" s="226"/>
      <c r="C281" s="227"/>
      <c r="D281" s="219" t="s">
        <v>169</v>
      </c>
      <c r="E281" s="228" t="s">
        <v>31</v>
      </c>
      <c r="F281" s="229" t="s">
        <v>834</v>
      </c>
      <c r="G281" s="227"/>
      <c r="H281" s="230">
        <v>6.2160000000000002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169</v>
      </c>
      <c r="AU281" s="236" t="s">
        <v>21</v>
      </c>
      <c r="AV281" s="13" t="s">
        <v>21</v>
      </c>
      <c r="AW281" s="13" t="s">
        <v>37</v>
      </c>
      <c r="AX281" s="13" t="s">
        <v>76</v>
      </c>
      <c r="AY281" s="236" t="s">
        <v>126</v>
      </c>
    </row>
    <row r="282" s="14" customFormat="1">
      <c r="A282" s="14"/>
      <c r="B282" s="237"/>
      <c r="C282" s="238"/>
      <c r="D282" s="219" t="s">
        <v>169</v>
      </c>
      <c r="E282" s="239" t="s">
        <v>31</v>
      </c>
      <c r="F282" s="240" t="s">
        <v>171</v>
      </c>
      <c r="G282" s="238"/>
      <c r="H282" s="241">
        <v>6.2160000000000002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169</v>
      </c>
      <c r="AU282" s="247" t="s">
        <v>21</v>
      </c>
      <c r="AV282" s="14" t="s">
        <v>133</v>
      </c>
      <c r="AW282" s="14" t="s">
        <v>37</v>
      </c>
      <c r="AX282" s="14" t="s">
        <v>84</v>
      </c>
      <c r="AY282" s="247" t="s">
        <v>126</v>
      </c>
    </row>
    <row r="283" s="2" customFormat="1" ht="16.5" customHeight="1">
      <c r="A283" s="40"/>
      <c r="B283" s="41"/>
      <c r="C283" s="206" t="s">
        <v>538</v>
      </c>
      <c r="D283" s="206" t="s">
        <v>128</v>
      </c>
      <c r="E283" s="207" t="s">
        <v>533</v>
      </c>
      <c r="F283" s="208" t="s">
        <v>534</v>
      </c>
      <c r="G283" s="209" t="s">
        <v>131</v>
      </c>
      <c r="H283" s="210">
        <v>37.399999999999999</v>
      </c>
      <c r="I283" s="211"/>
      <c r="J283" s="212">
        <f>ROUND(I283*H283,2)</f>
        <v>0</v>
      </c>
      <c r="K283" s="208" t="s">
        <v>132</v>
      </c>
      <c r="L283" s="46"/>
      <c r="M283" s="213" t="s">
        <v>31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133</v>
      </c>
      <c r="AT283" s="217" t="s">
        <v>128</v>
      </c>
      <c r="AU283" s="217" t="s">
        <v>21</v>
      </c>
      <c r="AY283" s="19" t="s">
        <v>126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133</v>
      </c>
      <c r="BM283" s="217" t="s">
        <v>835</v>
      </c>
    </row>
    <row r="284" s="2" customFormat="1">
      <c r="A284" s="40"/>
      <c r="B284" s="41"/>
      <c r="C284" s="42"/>
      <c r="D284" s="219" t="s">
        <v>135</v>
      </c>
      <c r="E284" s="42"/>
      <c r="F284" s="220" t="s">
        <v>536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135</v>
      </c>
      <c r="AU284" s="19" t="s">
        <v>21</v>
      </c>
    </row>
    <row r="285" s="2" customFormat="1">
      <c r="A285" s="40"/>
      <c r="B285" s="41"/>
      <c r="C285" s="42"/>
      <c r="D285" s="224" t="s">
        <v>137</v>
      </c>
      <c r="E285" s="42"/>
      <c r="F285" s="225" t="s">
        <v>537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137</v>
      </c>
      <c r="AU285" s="19" t="s">
        <v>21</v>
      </c>
    </row>
    <row r="286" s="12" customFormat="1" ht="22.8" customHeight="1">
      <c r="A286" s="12"/>
      <c r="B286" s="190"/>
      <c r="C286" s="191"/>
      <c r="D286" s="192" t="s">
        <v>75</v>
      </c>
      <c r="E286" s="204" t="s">
        <v>133</v>
      </c>
      <c r="F286" s="204" t="s">
        <v>222</v>
      </c>
      <c r="G286" s="191"/>
      <c r="H286" s="191"/>
      <c r="I286" s="194"/>
      <c r="J286" s="205">
        <f>BK286</f>
        <v>0</v>
      </c>
      <c r="K286" s="191"/>
      <c r="L286" s="196"/>
      <c r="M286" s="197"/>
      <c r="N286" s="198"/>
      <c r="O286" s="198"/>
      <c r="P286" s="199">
        <f>SUM(P287:P319)</f>
        <v>0</v>
      </c>
      <c r="Q286" s="198"/>
      <c r="R286" s="199">
        <f>SUM(R287:R319)</f>
        <v>0.11076047999999999</v>
      </c>
      <c r="S286" s="198"/>
      <c r="T286" s="200">
        <f>SUM(T287:T319)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1" t="s">
        <v>84</v>
      </c>
      <c r="AT286" s="202" t="s">
        <v>75</v>
      </c>
      <c r="AU286" s="202" t="s">
        <v>84</v>
      </c>
      <c r="AY286" s="201" t="s">
        <v>126</v>
      </c>
      <c r="BK286" s="203">
        <f>SUM(BK287:BK319)</f>
        <v>0</v>
      </c>
    </row>
    <row r="287" s="2" customFormat="1" ht="16.5" customHeight="1">
      <c r="A287" s="40"/>
      <c r="B287" s="41"/>
      <c r="C287" s="206" t="s">
        <v>545</v>
      </c>
      <c r="D287" s="206" t="s">
        <v>128</v>
      </c>
      <c r="E287" s="207" t="s">
        <v>546</v>
      </c>
      <c r="F287" s="208" t="s">
        <v>547</v>
      </c>
      <c r="G287" s="209" t="s">
        <v>154</v>
      </c>
      <c r="H287" s="210">
        <v>0.14999999999999999</v>
      </c>
      <c r="I287" s="211"/>
      <c r="J287" s="212">
        <f>ROUND(I287*H287,2)</f>
        <v>0</v>
      </c>
      <c r="K287" s="208" t="s">
        <v>132</v>
      </c>
      <c r="L287" s="46"/>
      <c r="M287" s="213" t="s">
        <v>31</v>
      </c>
      <c r="N287" s="214" t="s">
        <v>47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133</v>
      </c>
      <c r="AT287" s="217" t="s">
        <v>128</v>
      </c>
      <c r="AU287" s="217" t="s">
        <v>21</v>
      </c>
      <c r="AY287" s="19" t="s">
        <v>126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84</v>
      </c>
      <c r="BK287" s="218">
        <f>ROUND(I287*H287,2)</f>
        <v>0</v>
      </c>
      <c r="BL287" s="19" t="s">
        <v>133</v>
      </c>
      <c r="BM287" s="217" t="s">
        <v>836</v>
      </c>
    </row>
    <row r="288" s="2" customFormat="1">
      <c r="A288" s="40"/>
      <c r="B288" s="41"/>
      <c r="C288" s="42"/>
      <c r="D288" s="219" t="s">
        <v>135</v>
      </c>
      <c r="E288" s="42"/>
      <c r="F288" s="220" t="s">
        <v>549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135</v>
      </c>
      <c r="AU288" s="19" t="s">
        <v>21</v>
      </c>
    </row>
    <row r="289" s="2" customFormat="1">
      <c r="A289" s="40"/>
      <c r="B289" s="41"/>
      <c r="C289" s="42"/>
      <c r="D289" s="224" t="s">
        <v>137</v>
      </c>
      <c r="E289" s="42"/>
      <c r="F289" s="225" t="s">
        <v>550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137</v>
      </c>
      <c r="AU289" s="19" t="s">
        <v>21</v>
      </c>
    </row>
    <row r="290" s="13" customFormat="1">
      <c r="A290" s="13"/>
      <c r="B290" s="226"/>
      <c r="C290" s="227"/>
      <c r="D290" s="219" t="s">
        <v>169</v>
      </c>
      <c r="E290" s="228" t="s">
        <v>31</v>
      </c>
      <c r="F290" s="229" t="s">
        <v>837</v>
      </c>
      <c r="G290" s="227"/>
      <c r="H290" s="230">
        <v>0.14999999999999999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169</v>
      </c>
      <c r="AU290" s="236" t="s">
        <v>21</v>
      </c>
      <c r="AV290" s="13" t="s">
        <v>21</v>
      </c>
      <c r="AW290" s="13" t="s">
        <v>37</v>
      </c>
      <c r="AX290" s="13" t="s">
        <v>76</v>
      </c>
      <c r="AY290" s="236" t="s">
        <v>126</v>
      </c>
    </row>
    <row r="291" s="14" customFormat="1">
      <c r="A291" s="14"/>
      <c r="B291" s="237"/>
      <c r="C291" s="238"/>
      <c r="D291" s="219" t="s">
        <v>169</v>
      </c>
      <c r="E291" s="239" t="s">
        <v>31</v>
      </c>
      <c r="F291" s="240" t="s">
        <v>171</v>
      </c>
      <c r="G291" s="238"/>
      <c r="H291" s="241">
        <v>0.14999999999999999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169</v>
      </c>
      <c r="AU291" s="247" t="s">
        <v>21</v>
      </c>
      <c r="AV291" s="14" t="s">
        <v>133</v>
      </c>
      <c r="AW291" s="14" t="s">
        <v>37</v>
      </c>
      <c r="AX291" s="14" t="s">
        <v>84</v>
      </c>
      <c r="AY291" s="247" t="s">
        <v>126</v>
      </c>
    </row>
    <row r="292" s="2" customFormat="1" ht="16.5" customHeight="1">
      <c r="A292" s="40"/>
      <c r="B292" s="41"/>
      <c r="C292" s="206" t="s">
        <v>552</v>
      </c>
      <c r="D292" s="206" t="s">
        <v>128</v>
      </c>
      <c r="E292" s="207" t="s">
        <v>838</v>
      </c>
      <c r="F292" s="208" t="s">
        <v>839</v>
      </c>
      <c r="G292" s="209" t="s">
        <v>154</v>
      </c>
      <c r="H292" s="210">
        <v>0.12</v>
      </c>
      <c r="I292" s="211"/>
      <c r="J292" s="212">
        <f>ROUND(I292*H292,2)</f>
        <v>0</v>
      </c>
      <c r="K292" s="208" t="s">
        <v>132</v>
      </c>
      <c r="L292" s="46"/>
      <c r="M292" s="213" t="s">
        <v>31</v>
      </c>
      <c r="N292" s="214" t="s">
        <v>47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133</v>
      </c>
      <c r="AT292" s="217" t="s">
        <v>128</v>
      </c>
      <c r="AU292" s="217" t="s">
        <v>21</v>
      </c>
      <c r="AY292" s="19" t="s">
        <v>126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84</v>
      </c>
      <c r="BK292" s="218">
        <f>ROUND(I292*H292,2)</f>
        <v>0</v>
      </c>
      <c r="BL292" s="19" t="s">
        <v>133</v>
      </c>
      <c r="BM292" s="217" t="s">
        <v>840</v>
      </c>
    </row>
    <row r="293" s="2" customFormat="1">
      <c r="A293" s="40"/>
      <c r="B293" s="41"/>
      <c r="C293" s="42"/>
      <c r="D293" s="219" t="s">
        <v>135</v>
      </c>
      <c r="E293" s="42"/>
      <c r="F293" s="220" t="s">
        <v>841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135</v>
      </c>
      <c r="AU293" s="19" t="s">
        <v>21</v>
      </c>
    </row>
    <row r="294" s="2" customFormat="1">
      <c r="A294" s="40"/>
      <c r="B294" s="41"/>
      <c r="C294" s="42"/>
      <c r="D294" s="224" t="s">
        <v>137</v>
      </c>
      <c r="E294" s="42"/>
      <c r="F294" s="225" t="s">
        <v>842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137</v>
      </c>
      <c r="AU294" s="19" t="s">
        <v>21</v>
      </c>
    </row>
    <row r="295" s="13" customFormat="1">
      <c r="A295" s="13"/>
      <c r="B295" s="226"/>
      <c r="C295" s="227"/>
      <c r="D295" s="219" t="s">
        <v>169</v>
      </c>
      <c r="E295" s="228" t="s">
        <v>31</v>
      </c>
      <c r="F295" s="229" t="s">
        <v>843</v>
      </c>
      <c r="G295" s="227"/>
      <c r="H295" s="230">
        <v>0.12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169</v>
      </c>
      <c r="AU295" s="236" t="s">
        <v>21</v>
      </c>
      <c r="AV295" s="13" t="s">
        <v>21</v>
      </c>
      <c r="AW295" s="13" t="s">
        <v>37</v>
      </c>
      <c r="AX295" s="13" t="s">
        <v>76</v>
      </c>
      <c r="AY295" s="236" t="s">
        <v>126</v>
      </c>
    </row>
    <row r="296" s="14" customFormat="1">
      <c r="A296" s="14"/>
      <c r="B296" s="237"/>
      <c r="C296" s="238"/>
      <c r="D296" s="219" t="s">
        <v>169</v>
      </c>
      <c r="E296" s="239" t="s">
        <v>31</v>
      </c>
      <c r="F296" s="240" t="s">
        <v>171</v>
      </c>
      <c r="G296" s="238"/>
      <c r="H296" s="241">
        <v>0.12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169</v>
      </c>
      <c r="AU296" s="247" t="s">
        <v>21</v>
      </c>
      <c r="AV296" s="14" t="s">
        <v>133</v>
      </c>
      <c r="AW296" s="14" t="s">
        <v>37</v>
      </c>
      <c r="AX296" s="14" t="s">
        <v>84</v>
      </c>
      <c r="AY296" s="247" t="s">
        <v>126</v>
      </c>
    </row>
    <row r="297" s="2" customFormat="1" ht="16.5" customHeight="1">
      <c r="A297" s="40"/>
      <c r="B297" s="41"/>
      <c r="C297" s="206" t="s">
        <v>560</v>
      </c>
      <c r="D297" s="206" t="s">
        <v>128</v>
      </c>
      <c r="E297" s="207" t="s">
        <v>844</v>
      </c>
      <c r="F297" s="208" t="s">
        <v>845</v>
      </c>
      <c r="G297" s="209" t="s">
        <v>154</v>
      </c>
      <c r="H297" s="210">
        <v>4.1139999999999999</v>
      </c>
      <c r="I297" s="211"/>
      <c r="J297" s="212">
        <f>ROUND(I297*H297,2)</f>
        <v>0</v>
      </c>
      <c r="K297" s="208" t="s">
        <v>132</v>
      </c>
      <c r="L297" s="46"/>
      <c r="M297" s="213" t="s">
        <v>31</v>
      </c>
      <c r="N297" s="214" t="s">
        <v>47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133</v>
      </c>
      <c r="AT297" s="217" t="s">
        <v>128</v>
      </c>
      <c r="AU297" s="217" t="s">
        <v>21</v>
      </c>
      <c r="AY297" s="19" t="s">
        <v>126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84</v>
      </c>
      <c r="BK297" s="218">
        <f>ROUND(I297*H297,2)</f>
        <v>0</v>
      </c>
      <c r="BL297" s="19" t="s">
        <v>133</v>
      </c>
      <c r="BM297" s="217" t="s">
        <v>846</v>
      </c>
    </row>
    <row r="298" s="2" customFormat="1">
      <c r="A298" s="40"/>
      <c r="B298" s="41"/>
      <c r="C298" s="42"/>
      <c r="D298" s="219" t="s">
        <v>135</v>
      </c>
      <c r="E298" s="42"/>
      <c r="F298" s="220" t="s">
        <v>847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135</v>
      </c>
      <c r="AU298" s="19" t="s">
        <v>21</v>
      </c>
    </row>
    <row r="299" s="2" customFormat="1">
      <c r="A299" s="40"/>
      <c r="B299" s="41"/>
      <c r="C299" s="42"/>
      <c r="D299" s="224" t="s">
        <v>137</v>
      </c>
      <c r="E299" s="42"/>
      <c r="F299" s="225" t="s">
        <v>848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137</v>
      </c>
      <c r="AU299" s="19" t="s">
        <v>21</v>
      </c>
    </row>
    <row r="300" s="13" customFormat="1">
      <c r="A300" s="13"/>
      <c r="B300" s="226"/>
      <c r="C300" s="227"/>
      <c r="D300" s="219" t="s">
        <v>169</v>
      </c>
      <c r="E300" s="228" t="s">
        <v>31</v>
      </c>
      <c r="F300" s="229" t="s">
        <v>849</v>
      </c>
      <c r="G300" s="227"/>
      <c r="H300" s="230">
        <v>4.1139999999999999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169</v>
      </c>
      <c r="AU300" s="236" t="s">
        <v>21</v>
      </c>
      <c r="AV300" s="13" t="s">
        <v>21</v>
      </c>
      <c r="AW300" s="13" t="s">
        <v>37</v>
      </c>
      <c r="AX300" s="13" t="s">
        <v>76</v>
      </c>
      <c r="AY300" s="236" t="s">
        <v>126</v>
      </c>
    </row>
    <row r="301" s="14" customFormat="1">
      <c r="A301" s="14"/>
      <c r="B301" s="237"/>
      <c r="C301" s="238"/>
      <c r="D301" s="219" t="s">
        <v>169</v>
      </c>
      <c r="E301" s="239" t="s">
        <v>31</v>
      </c>
      <c r="F301" s="240" t="s">
        <v>171</v>
      </c>
      <c r="G301" s="238"/>
      <c r="H301" s="241">
        <v>4.1139999999999999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169</v>
      </c>
      <c r="AU301" s="247" t="s">
        <v>21</v>
      </c>
      <c r="AV301" s="14" t="s">
        <v>133</v>
      </c>
      <c r="AW301" s="14" t="s">
        <v>37</v>
      </c>
      <c r="AX301" s="14" t="s">
        <v>84</v>
      </c>
      <c r="AY301" s="247" t="s">
        <v>126</v>
      </c>
    </row>
    <row r="302" s="2" customFormat="1" ht="16.5" customHeight="1">
      <c r="A302" s="40"/>
      <c r="B302" s="41"/>
      <c r="C302" s="206" t="s">
        <v>567</v>
      </c>
      <c r="D302" s="206" t="s">
        <v>128</v>
      </c>
      <c r="E302" s="207" t="s">
        <v>850</v>
      </c>
      <c r="F302" s="208" t="s">
        <v>851</v>
      </c>
      <c r="G302" s="209" t="s">
        <v>154</v>
      </c>
      <c r="H302" s="210">
        <v>0.59199999999999997</v>
      </c>
      <c r="I302" s="211"/>
      <c r="J302" s="212">
        <f>ROUND(I302*H302,2)</f>
        <v>0</v>
      </c>
      <c r="K302" s="208" t="s">
        <v>132</v>
      </c>
      <c r="L302" s="46"/>
      <c r="M302" s="213" t="s">
        <v>31</v>
      </c>
      <c r="N302" s="214" t="s">
        <v>47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133</v>
      </c>
      <c r="AT302" s="217" t="s">
        <v>128</v>
      </c>
      <c r="AU302" s="217" t="s">
        <v>21</v>
      </c>
      <c r="AY302" s="19" t="s">
        <v>126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84</v>
      </c>
      <c r="BK302" s="218">
        <f>ROUND(I302*H302,2)</f>
        <v>0</v>
      </c>
      <c r="BL302" s="19" t="s">
        <v>133</v>
      </c>
      <c r="BM302" s="217" t="s">
        <v>852</v>
      </c>
    </row>
    <row r="303" s="2" customFormat="1">
      <c r="A303" s="40"/>
      <c r="B303" s="41"/>
      <c r="C303" s="42"/>
      <c r="D303" s="219" t="s">
        <v>135</v>
      </c>
      <c r="E303" s="42"/>
      <c r="F303" s="220" t="s">
        <v>853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135</v>
      </c>
      <c r="AU303" s="19" t="s">
        <v>21</v>
      </c>
    </row>
    <row r="304" s="2" customFormat="1">
      <c r="A304" s="40"/>
      <c r="B304" s="41"/>
      <c r="C304" s="42"/>
      <c r="D304" s="224" t="s">
        <v>137</v>
      </c>
      <c r="E304" s="42"/>
      <c r="F304" s="225" t="s">
        <v>854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137</v>
      </c>
      <c r="AU304" s="19" t="s">
        <v>21</v>
      </c>
    </row>
    <row r="305" s="13" customFormat="1">
      <c r="A305" s="13"/>
      <c r="B305" s="226"/>
      <c r="C305" s="227"/>
      <c r="D305" s="219" t="s">
        <v>169</v>
      </c>
      <c r="E305" s="228" t="s">
        <v>31</v>
      </c>
      <c r="F305" s="229" t="s">
        <v>855</v>
      </c>
      <c r="G305" s="227"/>
      <c r="H305" s="230">
        <v>0.051999999999999998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169</v>
      </c>
      <c r="AU305" s="236" t="s">
        <v>21</v>
      </c>
      <c r="AV305" s="13" t="s">
        <v>21</v>
      </c>
      <c r="AW305" s="13" t="s">
        <v>37</v>
      </c>
      <c r="AX305" s="13" t="s">
        <v>76</v>
      </c>
      <c r="AY305" s="236" t="s">
        <v>126</v>
      </c>
    </row>
    <row r="306" s="13" customFormat="1">
      <c r="A306" s="13"/>
      <c r="B306" s="226"/>
      <c r="C306" s="227"/>
      <c r="D306" s="219" t="s">
        <v>169</v>
      </c>
      <c r="E306" s="228" t="s">
        <v>31</v>
      </c>
      <c r="F306" s="229" t="s">
        <v>856</v>
      </c>
      <c r="G306" s="227"/>
      <c r="H306" s="230">
        <v>0.54000000000000004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169</v>
      </c>
      <c r="AU306" s="236" t="s">
        <v>21</v>
      </c>
      <c r="AV306" s="13" t="s">
        <v>21</v>
      </c>
      <c r="AW306" s="13" t="s">
        <v>37</v>
      </c>
      <c r="AX306" s="13" t="s">
        <v>76</v>
      </c>
      <c r="AY306" s="236" t="s">
        <v>126</v>
      </c>
    </row>
    <row r="307" s="14" customFormat="1">
      <c r="A307" s="14"/>
      <c r="B307" s="237"/>
      <c r="C307" s="238"/>
      <c r="D307" s="219" t="s">
        <v>169</v>
      </c>
      <c r="E307" s="239" t="s">
        <v>31</v>
      </c>
      <c r="F307" s="240" t="s">
        <v>171</v>
      </c>
      <c r="G307" s="238"/>
      <c r="H307" s="241">
        <v>0.59200000000000008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169</v>
      </c>
      <c r="AU307" s="247" t="s">
        <v>21</v>
      </c>
      <c r="AV307" s="14" t="s">
        <v>133</v>
      </c>
      <c r="AW307" s="14" t="s">
        <v>37</v>
      </c>
      <c r="AX307" s="14" t="s">
        <v>84</v>
      </c>
      <c r="AY307" s="247" t="s">
        <v>126</v>
      </c>
    </row>
    <row r="308" s="2" customFormat="1" ht="16.5" customHeight="1">
      <c r="A308" s="40"/>
      <c r="B308" s="41"/>
      <c r="C308" s="206" t="s">
        <v>573</v>
      </c>
      <c r="D308" s="206" t="s">
        <v>128</v>
      </c>
      <c r="E308" s="207" t="s">
        <v>553</v>
      </c>
      <c r="F308" s="208" t="s">
        <v>554</v>
      </c>
      <c r="G308" s="209" t="s">
        <v>175</v>
      </c>
      <c r="H308" s="210">
        <v>3.5939999999999999</v>
      </c>
      <c r="I308" s="211"/>
      <c r="J308" s="212">
        <f>ROUND(I308*H308,2)</f>
        <v>0</v>
      </c>
      <c r="K308" s="208" t="s">
        <v>132</v>
      </c>
      <c r="L308" s="46"/>
      <c r="M308" s="213" t="s">
        <v>31</v>
      </c>
      <c r="N308" s="214" t="s">
        <v>47</v>
      </c>
      <c r="O308" s="86"/>
      <c r="P308" s="215">
        <f>O308*H308</f>
        <v>0</v>
      </c>
      <c r="Q308" s="215">
        <v>0.0063200000000000001</v>
      </c>
      <c r="R308" s="215">
        <f>Q308*H308</f>
        <v>0.022714080000000001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133</v>
      </c>
      <c r="AT308" s="217" t="s">
        <v>128</v>
      </c>
      <c r="AU308" s="217" t="s">
        <v>21</v>
      </c>
      <c r="AY308" s="19" t="s">
        <v>126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84</v>
      </c>
      <c r="BK308" s="218">
        <f>ROUND(I308*H308,2)</f>
        <v>0</v>
      </c>
      <c r="BL308" s="19" t="s">
        <v>133</v>
      </c>
      <c r="BM308" s="217" t="s">
        <v>857</v>
      </c>
    </row>
    <row r="309" s="2" customFormat="1">
      <c r="A309" s="40"/>
      <c r="B309" s="41"/>
      <c r="C309" s="42"/>
      <c r="D309" s="219" t="s">
        <v>135</v>
      </c>
      <c r="E309" s="42"/>
      <c r="F309" s="220" t="s">
        <v>556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135</v>
      </c>
      <c r="AU309" s="19" t="s">
        <v>21</v>
      </c>
    </row>
    <row r="310" s="2" customFormat="1">
      <c r="A310" s="40"/>
      <c r="B310" s="41"/>
      <c r="C310" s="42"/>
      <c r="D310" s="224" t="s">
        <v>137</v>
      </c>
      <c r="E310" s="42"/>
      <c r="F310" s="225" t="s">
        <v>557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137</v>
      </c>
      <c r="AU310" s="19" t="s">
        <v>21</v>
      </c>
    </row>
    <row r="311" s="13" customFormat="1">
      <c r="A311" s="13"/>
      <c r="B311" s="226"/>
      <c r="C311" s="227"/>
      <c r="D311" s="219" t="s">
        <v>169</v>
      </c>
      <c r="E311" s="228" t="s">
        <v>31</v>
      </c>
      <c r="F311" s="229" t="s">
        <v>858</v>
      </c>
      <c r="G311" s="227"/>
      <c r="H311" s="230">
        <v>0.59999999999999998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169</v>
      </c>
      <c r="AU311" s="236" t="s">
        <v>21</v>
      </c>
      <c r="AV311" s="13" t="s">
        <v>21</v>
      </c>
      <c r="AW311" s="13" t="s">
        <v>37</v>
      </c>
      <c r="AX311" s="13" t="s">
        <v>76</v>
      </c>
      <c r="AY311" s="236" t="s">
        <v>126</v>
      </c>
    </row>
    <row r="312" s="13" customFormat="1">
      <c r="A312" s="13"/>
      <c r="B312" s="226"/>
      <c r="C312" s="227"/>
      <c r="D312" s="219" t="s">
        <v>169</v>
      </c>
      <c r="E312" s="228" t="s">
        <v>31</v>
      </c>
      <c r="F312" s="229" t="s">
        <v>859</v>
      </c>
      <c r="G312" s="227"/>
      <c r="H312" s="230">
        <v>0.83399999999999996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169</v>
      </c>
      <c r="AU312" s="236" t="s">
        <v>21</v>
      </c>
      <c r="AV312" s="13" t="s">
        <v>21</v>
      </c>
      <c r="AW312" s="13" t="s">
        <v>37</v>
      </c>
      <c r="AX312" s="13" t="s">
        <v>76</v>
      </c>
      <c r="AY312" s="236" t="s">
        <v>126</v>
      </c>
    </row>
    <row r="313" s="13" customFormat="1">
      <c r="A313" s="13"/>
      <c r="B313" s="226"/>
      <c r="C313" s="227"/>
      <c r="D313" s="219" t="s">
        <v>169</v>
      </c>
      <c r="E313" s="228" t="s">
        <v>31</v>
      </c>
      <c r="F313" s="229" t="s">
        <v>860</v>
      </c>
      <c r="G313" s="227"/>
      <c r="H313" s="230">
        <v>2.1600000000000001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169</v>
      </c>
      <c r="AU313" s="236" t="s">
        <v>21</v>
      </c>
      <c r="AV313" s="13" t="s">
        <v>21</v>
      </c>
      <c r="AW313" s="13" t="s">
        <v>37</v>
      </c>
      <c r="AX313" s="13" t="s">
        <v>76</v>
      </c>
      <c r="AY313" s="236" t="s">
        <v>126</v>
      </c>
    </row>
    <row r="314" s="14" customFormat="1">
      <c r="A314" s="14"/>
      <c r="B314" s="237"/>
      <c r="C314" s="238"/>
      <c r="D314" s="219" t="s">
        <v>169</v>
      </c>
      <c r="E314" s="239" t="s">
        <v>31</v>
      </c>
      <c r="F314" s="240" t="s">
        <v>171</v>
      </c>
      <c r="G314" s="238"/>
      <c r="H314" s="241">
        <v>3.5940000000000003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169</v>
      </c>
      <c r="AU314" s="247" t="s">
        <v>21</v>
      </c>
      <c r="AV314" s="14" t="s">
        <v>133</v>
      </c>
      <c r="AW314" s="14" t="s">
        <v>37</v>
      </c>
      <c r="AX314" s="14" t="s">
        <v>84</v>
      </c>
      <c r="AY314" s="247" t="s">
        <v>126</v>
      </c>
    </row>
    <row r="315" s="2" customFormat="1" ht="16.5" customHeight="1">
      <c r="A315" s="40"/>
      <c r="B315" s="41"/>
      <c r="C315" s="206" t="s">
        <v>580</v>
      </c>
      <c r="D315" s="206" t="s">
        <v>128</v>
      </c>
      <c r="E315" s="207" t="s">
        <v>861</v>
      </c>
      <c r="F315" s="208" t="s">
        <v>862</v>
      </c>
      <c r="G315" s="209" t="s">
        <v>217</v>
      </c>
      <c r="H315" s="210">
        <v>0.083000000000000004</v>
      </c>
      <c r="I315" s="211"/>
      <c r="J315" s="212">
        <f>ROUND(I315*H315,2)</f>
        <v>0</v>
      </c>
      <c r="K315" s="208" t="s">
        <v>132</v>
      </c>
      <c r="L315" s="46"/>
      <c r="M315" s="213" t="s">
        <v>31</v>
      </c>
      <c r="N315" s="214" t="s">
        <v>47</v>
      </c>
      <c r="O315" s="86"/>
      <c r="P315" s="215">
        <f>O315*H315</f>
        <v>0</v>
      </c>
      <c r="Q315" s="215">
        <v>1.0608</v>
      </c>
      <c r="R315" s="215">
        <f>Q315*H315</f>
        <v>0.088046399999999997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133</v>
      </c>
      <c r="AT315" s="217" t="s">
        <v>128</v>
      </c>
      <c r="AU315" s="217" t="s">
        <v>21</v>
      </c>
      <c r="AY315" s="19" t="s">
        <v>126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133</v>
      </c>
      <c r="BM315" s="217" t="s">
        <v>863</v>
      </c>
    </row>
    <row r="316" s="2" customFormat="1">
      <c r="A316" s="40"/>
      <c r="B316" s="41"/>
      <c r="C316" s="42"/>
      <c r="D316" s="219" t="s">
        <v>135</v>
      </c>
      <c r="E316" s="42"/>
      <c r="F316" s="220" t="s">
        <v>864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135</v>
      </c>
      <c r="AU316" s="19" t="s">
        <v>21</v>
      </c>
    </row>
    <row r="317" s="2" customFormat="1">
      <c r="A317" s="40"/>
      <c r="B317" s="41"/>
      <c r="C317" s="42"/>
      <c r="D317" s="224" t="s">
        <v>137</v>
      </c>
      <c r="E317" s="42"/>
      <c r="F317" s="225" t="s">
        <v>865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137</v>
      </c>
      <c r="AU317" s="19" t="s">
        <v>21</v>
      </c>
    </row>
    <row r="318" s="13" customFormat="1">
      <c r="A318" s="13"/>
      <c r="B318" s="226"/>
      <c r="C318" s="227"/>
      <c r="D318" s="219" t="s">
        <v>169</v>
      </c>
      <c r="E318" s="228" t="s">
        <v>31</v>
      </c>
      <c r="F318" s="229" t="s">
        <v>866</v>
      </c>
      <c r="G318" s="227"/>
      <c r="H318" s="230">
        <v>0.083000000000000004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169</v>
      </c>
      <c r="AU318" s="236" t="s">
        <v>21</v>
      </c>
      <c r="AV318" s="13" t="s">
        <v>21</v>
      </c>
      <c r="AW318" s="13" t="s">
        <v>37</v>
      </c>
      <c r="AX318" s="13" t="s">
        <v>76</v>
      </c>
      <c r="AY318" s="236" t="s">
        <v>126</v>
      </c>
    </row>
    <row r="319" s="14" customFormat="1">
      <c r="A319" s="14"/>
      <c r="B319" s="237"/>
      <c r="C319" s="238"/>
      <c r="D319" s="219" t="s">
        <v>169</v>
      </c>
      <c r="E319" s="239" t="s">
        <v>31</v>
      </c>
      <c r="F319" s="240" t="s">
        <v>171</v>
      </c>
      <c r="G319" s="238"/>
      <c r="H319" s="241">
        <v>0.083000000000000004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169</v>
      </c>
      <c r="AU319" s="247" t="s">
        <v>21</v>
      </c>
      <c r="AV319" s="14" t="s">
        <v>133</v>
      </c>
      <c r="AW319" s="14" t="s">
        <v>37</v>
      </c>
      <c r="AX319" s="14" t="s">
        <v>84</v>
      </c>
      <c r="AY319" s="247" t="s">
        <v>126</v>
      </c>
    </row>
    <row r="320" s="12" customFormat="1" ht="22.8" customHeight="1">
      <c r="A320" s="12"/>
      <c r="B320" s="190"/>
      <c r="C320" s="191"/>
      <c r="D320" s="192" t="s">
        <v>75</v>
      </c>
      <c r="E320" s="204" t="s">
        <v>158</v>
      </c>
      <c r="F320" s="204" t="s">
        <v>559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SUM(P321:P339)</f>
        <v>0</v>
      </c>
      <c r="Q320" s="198"/>
      <c r="R320" s="199">
        <f>SUM(R321:R339)</f>
        <v>19.266518999999999</v>
      </c>
      <c r="S320" s="198"/>
      <c r="T320" s="200">
        <f>SUM(T321:T339)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84</v>
      </c>
      <c r="AT320" s="202" t="s">
        <v>75</v>
      </c>
      <c r="AU320" s="202" t="s">
        <v>84</v>
      </c>
      <c r="AY320" s="201" t="s">
        <v>126</v>
      </c>
      <c r="BK320" s="203">
        <f>SUM(BK321:BK339)</f>
        <v>0</v>
      </c>
    </row>
    <row r="321" s="2" customFormat="1" ht="16.5" customHeight="1">
      <c r="A321" s="40"/>
      <c r="B321" s="41"/>
      <c r="C321" s="206" t="s">
        <v>588</v>
      </c>
      <c r="D321" s="206" t="s">
        <v>128</v>
      </c>
      <c r="E321" s="207" t="s">
        <v>561</v>
      </c>
      <c r="F321" s="208" t="s">
        <v>562</v>
      </c>
      <c r="G321" s="209" t="s">
        <v>175</v>
      </c>
      <c r="H321" s="210">
        <v>16.5</v>
      </c>
      <c r="I321" s="211"/>
      <c r="J321" s="212">
        <f>ROUND(I321*H321,2)</f>
        <v>0</v>
      </c>
      <c r="K321" s="208" t="s">
        <v>132</v>
      </c>
      <c r="L321" s="46"/>
      <c r="M321" s="213" t="s">
        <v>31</v>
      </c>
      <c r="N321" s="214" t="s">
        <v>47</v>
      </c>
      <c r="O321" s="86"/>
      <c r="P321" s="215">
        <f>O321*H321</f>
        <v>0</v>
      </c>
      <c r="Q321" s="215">
        <v>0.57499999999999996</v>
      </c>
      <c r="R321" s="215">
        <f>Q321*H321</f>
        <v>9.4874999999999989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133</v>
      </c>
      <c r="AT321" s="217" t="s">
        <v>128</v>
      </c>
      <c r="AU321" s="217" t="s">
        <v>21</v>
      </c>
      <c r="AY321" s="19" t="s">
        <v>126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84</v>
      </c>
      <c r="BK321" s="218">
        <f>ROUND(I321*H321,2)</f>
        <v>0</v>
      </c>
      <c r="BL321" s="19" t="s">
        <v>133</v>
      </c>
      <c r="BM321" s="217" t="s">
        <v>867</v>
      </c>
    </row>
    <row r="322" s="2" customFormat="1">
      <c r="A322" s="40"/>
      <c r="B322" s="41"/>
      <c r="C322" s="42"/>
      <c r="D322" s="219" t="s">
        <v>135</v>
      </c>
      <c r="E322" s="42"/>
      <c r="F322" s="220" t="s">
        <v>564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135</v>
      </c>
      <c r="AU322" s="19" t="s">
        <v>21</v>
      </c>
    </row>
    <row r="323" s="2" customFormat="1">
      <c r="A323" s="40"/>
      <c r="B323" s="41"/>
      <c r="C323" s="42"/>
      <c r="D323" s="224" t="s">
        <v>137</v>
      </c>
      <c r="E323" s="42"/>
      <c r="F323" s="225" t="s">
        <v>565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137</v>
      </c>
      <c r="AU323" s="19" t="s">
        <v>21</v>
      </c>
    </row>
    <row r="324" s="13" customFormat="1">
      <c r="A324" s="13"/>
      <c r="B324" s="226"/>
      <c r="C324" s="227"/>
      <c r="D324" s="219" t="s">
        <v>169</v>
      </c>
      <c r="E324" s="228" t="s">
        <v>31</v>
      </c>
      <c r="F324" s="229" t="s">
        <v>868</v>
      </c>
      <c r="G324" s="227"/>
      <c r="H324" s="230">
        <v>16.5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169</v>
      </c>
      <c r="AU324" s="236" t="s">
        <v>21</v>
      </c>
      <c r="AV324" s="13" t="s">
        <v>21</v>
      </c>
      <c r="AW324" s="13" t="s">
        <v>37</v>
      </c>
      <c r="AX324" s="13" t="s">
        <v>76</v>
      </c>
      <c r="AY324" s="236" t="s">
        <v>126</v>
      </c>
    </row>
    <row r="325" s="14" customFormat="1">
      <c r="A325" s="14"/>
      <c r="B325" s="237"/>
      <c r="C325" s="238"/>
      <c r="D325" s="219" t="s">
        <v>169</v>
      </c>
      <c r="E325" s="239" t="s">
        <v>31</v>
      </c>
      <c r="F325" s="240" t="s">
        <v>171</v>
      </c>
      <c r="G325" s="238"/>
      <c r="H325" s="241">
        <v>16.5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169</v>
      </c>
      <c r="AU325" s="247" t="s">
        <v>21</v>
      </c>
      <c r="AV325" s="14" t="s">
        <v>133</v>
      </c>
      <c r="AW325" s="14" t="s">
        <v>37</v>
      </c>
      <c r="AX325" s="14" t="s">
        <v>84</v>
      </c>
      <c r="AY325" s="247" t="s">
        <v>126</v>
      </c>
    </row>
    <row r="326" s="2" customFormat="1" ht="24.15" customHeight="1">
      <c r="A326" s="40"/>
      <c r="B326" s="41"/>
      <c r="C326" s="206" t="s">
        <v>596</v>
      </c>
      <c r="D326" s="206" t="s">
        <v>128</v>
      </c>
      <c r="E326" s="207" t="s">
        <v>568</v>
      </c>
      <c r="F326" s="208" t="s">
        <v>569</v>
      </c>
      <c r="G326" s="209" t="s">
        <v>175</v>
      </c>
      <c r="H326" s="210">
        <v>22.5</v>
      </c>
      <c r="I326" s="211"/>
      <c r="J326" s="212">
        <f>ROUND(I326*H326,2)</f>
        <v>0</v>
      </c>
      <c r="K326" s="208" t="s">
        <v>31</v>
      </c>
      <c r="L326" s="46"/>
      <c r="M326" s="213" t="s">
        <v>31</v>
      </c>
      <c r="N326" s="214" t="s">
        <v>47</v>
      </c>
      <c r="O326" s="86"/>
      <c r="P326" s="215">
        <f>O326*H326</f>
        <v>0</v>
      </c>
      <c r="Q326" s="215">
        <v>0.26375999999999999</v>
      </c>
      <c r="R326" s="215">
        <f>Q326*H326</f>
        <v>5.9345999999999997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133</v>
      </c>
      <c r="AT326" s="217" t="s">
        <v>128</v>
      </c>
      <c r="AU326" s="217" t="s">
        <v>21</v>
      </c>
      <c r="AY326" s="19" t="s">
        <v>126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84</v>
      </c>
      <c r="BK326" s="218">
        <f>ROUND(I326*H326,2)</f>
        <v>0</v>
      </c>
      <c r="BL326" s="19" t="s">
        <v>133</v>
      </c>
      <c r="BM326" s="217" t="s">
        <v>869</v>
      </c>
    </row>
    <row r="327" s="2" customFormat="1">
      <c r="A327" s="40"/>
      <c r="B327" s="41"/>
      <c r="C327" s="42"/>
      <c r="D327" s="219" t="s">
        <v>135</v>
      </c>
      <c r="E327" s="42"/>
      <c r="F327" s="220" t="s">
        <v>571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135</v>
      </c>
      <c r="AU327" s="19" t="s">
        <v>21</v>
      </c>
    </row>
    <row r="328" s="13" customFormat="1">
      <c r="A328" s="13"/>
      <c r="B328" s="226"/>
      <c r="C328" s="227"/>
      <c r="D328" s="219" t="s">
        <v>169</v>
      </c>
      <c r="E328" s="228" t="s">
        <v>31</v>
      </c>
      <c r="F328" s="229" t="s">
        <v>870</v>
      </c>
      <c r="G328" s="227"/>
      <c r="H328" s="230">
        <v>22.5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169</v>
      </c>
      <c r="AU328" s="236" t="s">
        <v>21</v>
      </c>
      <c r="AV328" s="13" t="s">
        <v>21</v>
      </c>
      <c r="AW328" s="13" t="s">
        <v>37</v>
      </c>
      <c r="AX328" s="13" t="s">
        <v>76</v>
      </c>
      <c r="AY328" s="236" t="s">
        <v>126</v>
      </c>
    </row>
    <row r="329" s="14" customFormat="1">
      <c r="A329" s="14"/>
      <c r="B329" s="237"/>
      <c r="C329" s="238"/>
      <c r="D329" s="219" t="s">
        <v>169</v>
      </c>
      <c r="E329" s="239" t="s">
        <v>31</v>
      </c>
      <c r="F329" s="240" t="s">
        <v>171</v>
      </c>
      <c r="G329" s="238"/>
      <c r="H329" s="241">
        <v>22.5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169</v>
      </c>
      <c r="AU329" s="247" t="s">
        <v>21</v>
      </c>
      <c r="AV329" s="14" t="s">
        <v>133</v>
      </c>
      <c r="AW329" s="14" t="s">
        <v>37</v>
      </c>
      <c r="AX329" s="14" t="s">
        <v>84</v>
      </c>
      <c r="AY329" s="247" t="s">
        <v>126</v>
      </c>
    </row>
    <row r="330" s="2" customFormat="1" ht="21.75" customHeight="1">
      <c r="A330" s="40"/>
      <c r="B330" s="41"/>
      <c r="C330" s="206" t="s">
        <v>602</v>
      </c>
      <c r="D330" s="206" t="s">
        <v>128</v>
      </c>
      <c r="E330" s="207" t="s">
        <v>574</v>
      </c>
      <c r="F330" s="208" t="s">
        <v>575</v>
      </c>
      <c r="G330" s="209" t="s">
        <v>175</v>
      </c>
      <c r="H330" s="210">
        <v>29.649999999999999</v>
      </c>
      <c r="I330" s="211"/>
      <c r="J330" s="212">
        <f>ROUND(I330*H330,2)</f>
        <v>0</v>
      </c>
      <c r="K330" s="208" t="s">
        <v>132</v>
      </c>
      <c r="L330" s="46"/>
      <c r="M330" s="213" t="s">
        <v>31</v>
      </c>
      <c r="N330" s="214" t="s">
        <v>47</v>
      </c>
      <c r="O330" s="86"/>
      <c r="P330" s="215">
        <f>O330*H330</f>
        <v>0</v>
      </c>
      <c r="Q330" s="215">
        <v>0.12966</v>
      </c>
      <c r="R330" s="215">
        <f>Q330*H330</f>
        <v>3.8444189999999998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133</v>
      </c>
      <c r="AT330" s="217" t="s">
        <v>128</v>
      </c>
      <c r="AU330" s="217" t="s">
        <v>21</v>
      </c>
      <c r="AY330" s="19" t="s">
        <v>126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84</v>
      </c>
      <c r="BK330" s="218">
        <f>ROUND(I330*H330,2)</f>
        <v>0</v>
      </c>
      <c r="BL330" s="19" t="s">
        <v>133</v>
      </c>
      <c r="BM330" s="217" t="s">
        <v>871</v>
      </c>
    </row>
    <row r="331" s="2" customFormat="1">
      <c r="A331" s="40"/>
      <c r="B331" s="41"/>
      <c r="C331" s="42"/>
      <c r="D331" s="219" t="s">
        <v>135</v>
      </c>
      <c r="E331" s="42"/>
      <c r="F331" s="220" t="s">
        <v>577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135</v>
      </c>
      <c r="AU331" s="19" t="s">
        <v>21</v>
      </c>
    </row>
    <row r="332" s="2" customFormat="1">
      <c r="A332" s="40"/>
      <c r="B332" s="41"/>
      <c r="C332" s="42"/>
      <c r="D332" s="224" t="s">
        <v>137</v>
      </c>
      <c r="E332" s="42"/>
      <c r="F332" s="225" t="s">
        <v>578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21</v>
      </c>
    </row>
    <row r="333" s="13" customFormat="1">
      <c r="A333" s="13"/>
      <c r="B333" s="226"/>
      <c r="C333" s="227"/>
      <c r="D333" s="219" t="s">
        <v>169</v>
      </c>
      <c r="E333" s="228" t="s">
        <v>31</v>
      </c>
      <c r="F333" s="229" t="s">
        <v>872</v>
      </c>
      <c r="G333" s="227"/>
      <c r="H333" s="230">
        <v>29.649999999999999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169</v>
      </c>
      <c r="AU333" s="236" t="s">
        <v>21</v>
      </c>
      <c r="AV333" s="13" t="s">
        <v>21</v>
      </c>
      <c r="AW333" s="13" t="s">
        <v>37</v>
      </c>
      <c r="AX333" s="13" t="s">
        <v>76</v>
      </c>
      <c r="AY333" s="236" t="s">
        <v>126</v>
      </c>
    </row>
    <row r="334" s="14" customFormat="1">
      <c r="A334" s="14"/>
      <c r="B334" s="237"/>
      <c r="C334" s="238"/>
      <c r="D334" s="219" t="s">
        <v>169</v>
      </c>
      <c r="E334" s="239" t="s">
        <v>31</v>
      </c>
      <c r="F334" s="240" t="s">
        <v>171</v>
      </c>
      <c r="G334" s="238"/>
      <c r="H334" s="241">
        <v>29.649999999999999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169</v>
      </c>
      <c r="AU334" s="247" t="s">
        <v>21</v>
      </c>
      <c r="AV334" s="14" t="s">
        <v>133</v>
      </c>
      <c r="AW334" s="14" t="s">
        <v>37</v>
      </c>
      <c r="AX334" s="14" t="s">
        <v>84</v>
      </c>
      <c r="AY334" s="247" t="s">
        <v>126</v>
      </c>
    </row>
    <row r="335" s="2" customFormat="1" ht="16.5" customHeight="1">
      <c r="A335" s="40"/>
      <c r="B335" s="41"/>
      <c r="C335" s="206" t="s">
        <v>608</v>
      </c>
      <c r="D335" s="206" t="s">
        <v>128</v>
      </c>
      <c r="E335" s="207" t="s">
        <v>581</v>
      </c>
      <c r="F335" s="208" t="s">
        <v>582</v>
      </c>
      <c r="G335" s="209" t="s">
        <v>175</v>
      </c>
      <c r="H335" s="210">
        <v>52.149999999999999</v>
      </c>
      <c r="I335" s="211"/>
      <c r="J335" s="212">
        <f>ROUND(I335*H335,2)</f>
        <v>0</v>
      </c>
      <c r="K335" s="208" t="s">
        <v>132</v>
      </c>
      <c r="L335" s="46"/>
      <c r="M335" s="213" t="s">
        <v>31</v>
      </c>
      <c r="N335" s="214" t="s">
        <v>47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133</v>
      </c>
      <c r="AT335" s="217" t="s">
        <v>128</v>
      </c>
      <c r="AU335" s="217" t="s">
        <v>21</v>
      </c>
      <c r="AY335" s="19" t="s">
        <v>126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84</v>
      </c>
      <c r="BK335" s="218">
        <f>ROUND(I335*H335,2)</f>
        <v>0</v>
      </c>
      <c r="BL335" s="19" t="s">
        <v>133</v>
      </c>
      <c r="BM335" s="217" t="s">
        <v>873</v>
      </c>
    </row>
    <row r="336" s="2" customFormat="1">
      <c r="A336" s="40"/>
      <c r="B336" s="41"/>
      <c r="C336" s="42"/>
      <c r="D336" s="219" t="s">
        <v>135</v>
      </c>
      <c r="E336" s="42"/>
      <c r="F336" s="220" t="s">
        <v>584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135</v>
      </c>
      <c r="AU336" s="19" t="s">
        <v>21</v>
      </c>
    </row>
    <row r="337" s="2" customFormat="1">
      <c r="A337" s="40"/>
      <c r="B337" s="41"/>
      <c r="C337" s="42"/>
      <c r="D337" s="224" t="s">
        <v>137</v>
      </c>
      <c r="E337" s="42"/>
      <c r="F337" s="225" t="s">
        <v>585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137</v>
      </c>
      <c r="AU337" s="19" t="s">
        <v>21</v>
      </c>
    </row>
    <row r="338" s="13" customFormat="1">
      <c r="A338" s="13"/>
      <c r="B338" s="226"/>
      <c r="C338" s="227"/>
      <c r="D338" s="219" t="s">
        <v>169</v>
      </c>
      <c r="E338" s="228" t="s">
        <v>31</v>
      </c>
      <c r="F338" s="229" t="s">
        <v>874</v>
      </c>
      <c r="G338" s="227"/>
      <c r="H338" s="230">
        <v>52.149999999999999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169</v>
      </c>
      <c r="AU338" s="236" t="s">
        <v>21</v>
      </c>
      <c r="AV338" s="13" t="s">
        <v>21</v>
      </c>
      <c r="AW338" s="13" t="s">
        <v>37</v>
      </c>
      <c r="AX338" s="13" t="s">
        <v>76</v>
      </c>
      <c r="AY338" s="236" t="s">
        <v>126</v>
      </c>
    </row>
    <row r="339" s="14" customFormat="1">
      <c r="A339" s="14"/>
      <c r="B339" s="237"/>
      <c r="C339" s="238"/>
      <c r="D339" s="219" t="s">
        <v>169</v>
      </c>
      <c r="E339" s="239" t="s">
        <v>31</v>
      </c>
      <c r="F339" s="240" t="s">
        <v>171</v>
      </c>
      <c r="G339" s="238"/>
      <c r="H339" s="241">
        <v>52.149999999999999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169</v>
      </c>
      <c r="AU339" s="247" t="s">
        <v>21</v>
      </c>
      <c r="AV339" s="14" t="s">
        <v>133</v>
      </c>
      <c r="AW339" s="14" t="s">
        <v>37</v>
      </c>
      <c r="AX339" s="14" t="s">
        <v>84</v>
      </c>
      <c r="AY339" s="247" t="s">
        <v>126</v>
      </c>
    </row>
    <row r="340" s="12" customFormat="1" ht="22.8" customHeight="1">
      <c r="A340" s="12"/>
      <c r="B340" s="190"/>
      <c r="C340" s="191"/>
      <c r="D340" s="192" t="s">
        <v>75</v>
      </c>
      <c r="E340" s="204" t="s">
        <v>180</v>
      </c>
      <c r="F340" s="204" t="s">
        <v>595</v>
      </c>
      <c r="G340" s="191"/>
      <c r="H340" s="191"/>
      <c r="I340" s="194"/>
      <c r="J340" s="205">
        <f>BK340</f>
        <v>0</v>
      </c>
      <c r="K340" s="191"/>
      <c r="L340" s="196"/>
      <c r="M340" s="197"/>
      <c r="N340" s="198"/>
      <c r="O340" s="198"/>
      <c r="P340" s="199">
        <f>SUM(P341:P388)</f>
        <v>0</v>
      </c>
      <c r="Q340" s="198"/>
      <c r="R340" s="199">
        <f>SUM(R341:R388)</f>
        <v>1.3583419999999999</v>
      </c>
      <c r="S340" s="198"/>
      <c r="T340" s="200">
        <f>SUM(T341:T388)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1" t="s">
        <v>84</v>
      </c>
      <c r="AT340" s="202" t="s">
        <v>75</v>
      </c>
      <c r="AU340" s="202" t="s">
        <v>84</v>
      </c>
      <c r="AY340" s="201" t="s">
        <v>126</v>
      </c>
      <c r="BK340" s="203">
        <f>SUM(BK341:BK388)</f>
        <v>0</v>
      </c>
    </row>
    <row r="341" s="2" customFormat="1" ht="16.5" customHeight="1">
      <c r="A341" s="40"/>
      <c r="B341" s="41"/>
      <c r="C341" s="206" t="s">
        <v>614</v>
      </c>
      <c r="D341" s="206" t="s">
        <v>128</v>
      </c>
      <c r="E341" s="207" t="s">
        <v>875</v>
      </c>
      <c r="F341" s="208" t="s">
        <v>876</v>
      </c>
      <c r="G341" s="209" t="s">
        <v>131</v>
      </c>
      <c r="H341" s="210">
        <v>37.399999999999999</v>
      </c>
      <c r="I341" s="211"/>
      <c r="J341" s="212">
        <f>ROUND(I341*H341,2)</f>
        <v>0</v>
      </c>
      <c r="K341" s="208" t="s">
        <v>132</v>
      </c>
      <c r="L341" s="46"/>
      <c r="M341" s="213" t="s">
        <v>31</v>
      </c>
      <c r="N341" s="214" t="s">
        <v>47</v>
      </c>
      <c r="O341" s="86"/>
      <c r="P341" s="215">
        <f>O341*H341</f>
        <v>0</v>
      </c>
      <c r="Q341" s="215">
        <v>2.0000000000000002E-05</v>
      </c>
      <c r="R341" s="215">
        <f>Q341*H341</f>
        <v>0.00074800000000000008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133</v>
      </c>
      <c r="AT341" s="217" t="s">
        <v>128</v>
      </c>
      <c r="AU341" s="217" t="s">
        <v>21</v>
      </c>
      <c r="AY341" s="19" t="s">
        <v>126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84</v>
      </c>
      <c r="BK341" s="218">
        <f>ROUND(I341*H341,2)</f>
        <v>0</v>
      </c>
      <c r="BL341" s="19" t="s">
        <v>133</v>
      </c>
      <c r="BM341" s="217" t="s">
        <v>877</v>
      </c>
    </row>
    <row r="342" s="2" customFormat="1">
      <c r="A342" s="40"/>
      <c r="B342" s="41"/>
      <c r="C342" s="42"/>
      <c r="D342" s="219" t="s">
        <v>135</v>
      </c>
      <c r="E342" s="42"/>
      <c r="F342" s="220" t="s">
        <v>878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135</v>
      </c>
      <c r="AU342" s="19" t="s">
        <v>21</v>
      </c>
    </row>
    <row r="343" s="2" customFormat="1">
      <c r="A343" s="40"/>
      <c r="B343" s="41"/>
      <c r="C343" s="42"/>
      <c r="D343" s="224" t="s">
        <v>137</v>
      </c>
      <c r="E343" s="42"/>
      <c r="F343" s="225" t="s">
        <v>879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137</v>
      </c>
      <c r="AU343" s="19" t="s">
        <v>21</v>
      </c>
    </row>
    <row r="344" s="2" customFormat="1" ht="16.5" customHeight="1">
      <c r="A344" s="40"/>
      <c r="B344" s="41"/>
      <c r="C344" s="273" t="s">
        <v>618</v>
      </c>
      <c r="D344" s="273" t="s">
        <v>465</v>
      </c>
      <c r="E344" s="274" t="s">
        <v>880</v>
      </c>
      <c r="F344" s="275" t="s">
        <v>881</v>
      </c>
      <c r="G344" s="276" t="s">
        <v>131</v>
      </c>
      <c r="H344" s="277">
        <v>37.399999999999999</v>
      </c>
      <c r="I344" s="278"/>
      <c r="J344" s="279">
        <f>ROUND(I344*H344,2)</f>
        <v>0</v>
      </c>
      <c r="K344" s="275" t="s">
        <v>132</v>
      </c>
      <c r="L344" s="280"/>
      <c r="M344" s="281" t="s">
        <v>31</v>
      </c>
      <c r="N344" s="282" t="s">
        <v>47</v>
      </c>
      <c r="O344" s="86"/>
      <c r="P344" s="215">
        <f>O344*H344</f>
        <v>0</v>
      </c>
      <c r="Q344" s="215">
        <v>0.01273</v>
      </c>
      <c r="R344" s="215">
        <f>Q344*H344</f>
        <v>0.47610199999999997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180</v>
      </c>
      <c r="AT344" s="217" t="s">
        <v>465</v>
      </c>
      <c r="AU344" s="217" t="s">
        <v>21</v>
      </c>
      <c r="AY344" s="19" t="s">
        <v>126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84</v>
      </c>
      <c r="BK344" s="218">
        <f>ROUND(I344*H344,2)</f>
        <v>0</v>
      </c>
      <c r="BL344" s="19" t="s">
        <v>133</v>
      </c>
      <c r="BM344" s="217" t="s">
        <v>882</v>
      </c>
    </row>
    <row r="345" s="2" customFormat="1">
      <c r="A345" s="40"/>
      <c r="B345" s="41"/>
      <c r="C345" s="42"/>
      <c r="D345" s="219" t="s">
        <v>135</v>
      </c>
      <c r="E345" s="42"/>
      <c r="F345" s="220" t="s">
        <v>881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135</v>
      </c>
      <c r="AU345" s="19" t="s">
        <v>21</v>
      </c>
    </row>
    <row r="346" s="2" customFormat="1">
      <c r="A346" s="40"/>
      <c r="B346" s="41"/>
      <c r="C346" s="42"/>
      <c r="D346" s="224" t="s">
        <v>137</v>
      </c>
      <c r="E346" s="42"/>
      <c r="F346" s="225" t="s">
        <v>883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21</v>
      </c>
    </row>
    <row r="347" s="2" customFormat="1" ht="16.5" customHeight="1">
      <c r="A347" s="40"/>
      <c r="B347" s="41"/>
      <c r="C347" s="206" t="s">
        <v>625</v>
      </c>
      <c r="D347" s="206" t="s">
        <v>128</v>
      </c>
      <c r="E347" s="207" t="s">
        <v>884</v>
      </c>
      <c r="F347" s="208" t="s">
        <v>885</v>
      </c>
      <c r="G347" s="209" t="s">
        <v>886</v>
      </c>
      <c r="H347" s="210">
        <v>1</v>
      </c>
      <c r="I347" s="211"/>
      <c r="J347" s="212">
        <f>ROUND(I347*H347,2)</f>
        <v>0</v>
      </c>
      <c r="K347" s="208" t="s">
        <v>31</v>
      </c>
      <c r="L347" s="46"/>
      <c r="M347" s="213" t="s">
        <v>31</v>
      </c>
      <c r="N347" s="214" t="s">
        <v>47</v>
      </c>
      <c r="O347" s="86"/>
      <c r="P347" s="215">
        <f>O347*H347</f>
        <v>0</v>
      </c>
      <c r="Q347" s="215">
        <v>0.089999999999999997</v>
      </c>
      <c r="R347" s="215">
        <f>Q347*H347</f>
        <v>0.089999999999999997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133</v>
      </c>
      <c r="AT347" s="217" t="s">
        <v>128</v>
      </c>
      <c r="AU347" s="217" t="s">
        <v>21</v>
      </c>
      <c r="AY347" s="19" t="s">
        <v>126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84</v>
      </c>
      <c r="BK347" s="218">
        <f>ROUND(I347*H347,2)</f>
        <v>0</v>
      </c>
      <c r="BL347" s="19" t="s">
        <v>133</v>
      </c>
      <c r="BM347" s="217" t="s">
        <v>887</v>
      </c>
    </row>
    <row r="348" s="2" customFormat="1">
      <c r="A348" s="40"/>
      <c r="B348" s="41"/>
      <c r="C348" s="42"/>
      <c r="D348" s="219" t="s">
        <v>135</v>
      </c>
      <c r="E348" s="42"/>
      <c r="F348" s="220" t="s">
        <v>885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135</v>
      </c>
      <c r="AU348" s="19" t="s">
        <v>21</v>
      </c>
    </row>
    <row r="349" s="2" customFormat="1" ht="16.5" customHeight="1">
      <c r="A349" s="40"/>
      <c r="B349" s="41"/>
      <c r="C349" s="206" t="s">
        <v>631</v>
      </c>
      <c r="D349" s="206" t="s">
        <v>128</v>
      </c>
      <c r="E349" s="207" t="s">
        <v>888</v>
      </c>
      <c r="F349" s="208" t="s">
        <v>889</v>
      </c>
      <c r="G349" s="209" t="s">
        <v>131</v>
      </c>
      <c r="H349" s="210">
        <v>37.399999999999999</v>
      </c>
      <c r="I349" s="211"/>
      <c r="J349" s="212">
        <f>ROUND(I349*H349,2)</f>
        <v>0</v>
      </c>
      <c r="K349" s="208" t="s">
        <v>31</v>
      </c>
      <c r="L349" s="46"/>
      <c r="M349" s="213" t="s">
        <v>31</v>
      </c>
      <c r="N349" s="214" t="s">
        <v>47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133</v>
      </c>
      <c r="AT349" s="217" t="s">
        <v>128</v>
      </c>
      <c r="AU349" s="217" t="s">
        <v>21</v>
      </c>
      <c r="AY349" s="19" t="s">
        <v>126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84</v>
      </c>
      <c r="BK349" s="218">
        <f>ROUND(I349*H349,2)</f>
        <v>0</v>
      </c>
      <c r="BL349" s="19" t="s">
        <v>133</v>
      </c>
      <c r="BM349" s="217" t="s">
        <v>890</v>
      </c>
    </row>
    <row r="350" s="2" customFormat="1">
      <c r="A350" s="40"/>
      <c r="B350" s="41"/>
      <c r="C350" s="42"/>
      <c r="D350" s="219" t="s">
        <v>135</v>
      </c>
      <c r="E350" s="42"/>
      <c r="F350" s="220" t="s">
        <v>891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135</v>
      </c>
      <c r="AU350" s="19" t="s">
        <v>21</v>
      </c>
    </row>
    <row r="351" s="2" customFormat="1" ht="16.5" customHeight="1">
      <c r="A351" s="40"/>
      <c r="B351" s="41"/>
      <c r="C351" s="206" t="s">
        <v>638</v>
      </c>
      <c r="D351" s="206" t="s">
        <v>128</v>
      </c>
      <c r="E351" s="207" t="s">
        <v>892</v>
      </c>
      <c r="F351" s="208" t="s">
        <v>893</v>
      </c>
      <c r="G351" s="209" t="s">
        <v>634</v>
      </c>
      <c r="H351" s="210">
        <v>1</v>
      </c>
      <c r="I351" s="211"/>
      <c r="J351" s="212">
        <f>ROUND(I351*H351,2)</f>
        <v>0</v>
      </c>
      <c r="K351" s="208" t="s">
        <v>31</v>
      </c>
      <c r="L351" s="46"/>
      <c r="M351" s="213" t="s">
        <v>31</v>
      </c>
      <c r="N351" s="214" t="s">
        <v>47</v>
      </c>
      <c r="O351" s="86"/>
      <c r="P351" s="215">
        <f>O351*H351</f>
        <v>0</v>
      </c>
      <c r="Q351" s="215">
        <v>0.010189999999999999</v>
      </c>
      <c r="R351" s="215">
        <f>Q351*H351</f>
        <v>0.010189999999999999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133</v>
      </c>
      <c r="AT351" s="217" t="s">
        <v>128</v>
      </c>
      <c r="AU351" s="217" t="s">
        <v>21</v>
      </c>
      <c r="AY351" s="19" t="s">
        <v>126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84</v>
      </c>
      <c r="BK351" s="218">
        <f>ROUND(I351*H351,2)</f>
        <v>0</v>
      </c>
      <c r="BL351" s="19" t="s">
        <v>133</v>
      </c>
      <c r="BM351" s="217" t="s">
        <v>894</v>
      </c>
    </row>
    <row r="352" s="2" customFormat="1">
      <c r="A352" s="40"/>
      <c r="B352" s="41"/>
      <c r="C352" s="42"/>
      <c r="D352" s="219" t="s">
        <v>135</v>
      </c>
      <c r="E352" s="42"/>
      <c r="F352" s="220" t="s">
        <v>895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135</v>
      </c>
      <c r="AU352" s="19" t="s">
        <v>21</v>
      </c>
    </row>
    <row r="353" s="13" customFormat="1">
      <c r="A353" s="13"/>
      <c r="B353" s="226"/>
      <c r="C353" s="227"/>
      <c r="D353" s="219" t="s">
        <v>169</v>
      </c>
      <c r="E353" s="228" t="s">
        <v>31</v>
      </c>
      <c r="F353" s="229" t="s">
        <v>896</v>
      </c>
      <c r="G353" s="227"/>
      <c r="H353" s="230">
        <v>1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169</v>
      </c>
      <c r="AU353" s="236" t="s">
        <v>21</v>
      </c>
      <c r="AV353" s="13" t="s">
        <v>21</v>
      </c>
      <c r="AW353" s="13" t="s">
        <v>37</v>
      </c>
      <c r="AX353" s="13" t="s">
        <v>76</v>
      </c>
      <c r="AY353" s="236" t="s">
        <v>126</v>
      </c>
    </row>
    <row r="354" s="14" customFormat="1">
      <c r="A354" s="14"/>
      <c r="B354" s="237"/>
      <c r="C354" s="238"/>
      <c r="D354" s="219" t="s">
        <v>169</v>
      </c>
      <c r="E354" s="239" t="s">
        <v>31</v>
      </c>
      <c r="F354" s="240" t="s">
        <v>171</v>
      </c>
      <c r="G354" s="238"/>
      <c r="H354" s="241">
        <v>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169</v>
      </c>
      <c r="AU354" s="247" t="s">
        <v>21</v>
      </c>
      <c r="AV354" s="14" t="s">
        <v>133</v>
      </c>
      <c r="AW354" s="14" t="s">
        <v>37</v>
      </c>
      <c r="AX354" s="14" t="s">
        <v>84</v>
      </c>
      <c r="AY354" s="247" t="s">
        <v>126</v>
      </c>
    </row>
    <row r="355" s="2" customFormat="1" ht="16.5" customHeight="1">
      <c r="A355" s="40"/>
      <c r="B355" s="41"/>
      <c r="C355" s="273" t="s">
        <v>644</v>
      </c>
      <c r="D355" s="273" t="s">
        <v>465</v>
      </c>
      <c r="E355" s="274" t="s">
        <v>897</v>
      </c>
      <c r="F355" s="275" t="s">
        <v>898</v>
      </c>
      <c r="G355" s="276" t="s">
        <v>634</v>
      </c>
      <c r="H355" s="277">
        <v>1</v>
      </c>
      <c r="I355" s="278"/>
      <c r="J355" s="279">
        <f>ROUND(I355*H355,2)</f>
        <v>0</v>
      </c>
      <c r="K355" s="275" t="s">
        <v>31</v>
      </c>
      <c r="L355" s="280"/>
      <c r="M355" s="281" t="s">
        <v>31</v>
      </c>
      <c r="N355" s="282" t="s">
        <v>47</v>
      </c>
      <c r="O355" s="86"/>
      <c r="P355" s="215">
        <f>O355*H355</f>
        <v>0</v>
      </c>
      <c r="Q355" s="215">
        <v>0.39600000000000002</v>
      </c>
      <c r="R355" s="215">
        <f>Q355*H355</f>
        <v>0.39600000000000002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180</v>
      </c>
      <c r="AT355" s="217" t="s">
        <v>465</v>
      </c>
      <c r="AU355" s="217" t="s">
        <v>21</v>
      </c>
      <c r="AY355" s="19" t="s">
        <v>126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84</v>
      </c>
      <c r="BK355" s="218">
        <f>ROUND(I355*H355,2)</f>
        <v>0</v>
      </c>
      <c r="BL355" s="19" t="s">
        <v>133</v>
      </c>
      <c r="BM355" s="217" t="s">
        <v>899</v>
      </c>
    </row>
    <row r="356" s="2" customFormat="1">
      <c r="A356" s="40"/>
      <c r="B356" s="41"/>
      <c r="C356" s="42"/>
      <c r="D356" s="219" t="s">
        <v>135</v>
      </c>
      <c r="E356" s="42"/>
      <c r="F356" s="220" t="s">
        <v>898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135</v>
      </c>
      <c r="AU356" s="19" t="s">
        <v>21</v>
      </c>
    </row>
    <row r="357" s="13" customFormat="1">
      <c r="A357" s="13"/>
      <c r="B357" s="226"/>
      <c r="C357" s="227"/>
      <c r="D357" s="219" t="s">
        <v>169</v>
      </c>
      <c r="E357" s="228" t="s">
        <v>31</v>
      </c>
      <c r="F357" s="229" t="s">
        <v>900</v>
      </c>
      <c r="G357" s="227"/>
      <c r="H357" s="230">
        <v>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169</v>
      </c>
      <c r="AU357" s="236" t="s">
        <v>21</v>
      </c>
      <c r="AV357" s="13" t="s">
        <v>21</v>
      </c>
      <c r="AW357" s="13" t="s">
        <v>37</v>
      </c>
      <c r="AX357" s="13" t="s">
        <v>76</v>
      </c>
      <c r="AY357" s="236" t="s">
        <v>126</v>
      </c>
    </row>
    <row r="358" s="14" customFormat="1">
      <c r="A358" s="14"/>
      <c r="B358" s="237"/>
      <c r="C358" s="238"/>
      <c r="D358" s="219" t="s">
        <v>169</v>
      </c>
      <c r="E358" s="239" t="s">
        <v>31</v>
      </c>
      <c r="F358" s="240" t="s">
        <v>171</v>
      </c>
      <c r="G358" s="238"/>
      <c r="H358" s="241">
        <v>1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169</v>
      </c>
      <c r="AU358" s="247" t="s">
        <v>21</v>
      </c>
      <c r="AV358" s="14" t="s">
        <v>133</v>
      </c>
      <c r="AW358" s="14" t="s">
        <v>37</v>
      </c>
      <c r="AX358" s="14" t="s">
        <v>84</v>
      </c>
      <c r="AY358" s="247" t="s">
        <v>126</v>
      </c>
    </row>
    <row r="359" s="2" customFormat="1" ht="16.5" customHeight="1">
      <c r="A359" s="40"/>
      <c r="B359" s="41"/>
      <c r="C359" s="206" t="s">
        <v>650</v>
      </c>
      <c r="D359" s="206" t="s">
        <v>128</v>
      </c>
      <c r="E359" s="207" t="s">
        <v>901</v>
      </c>
      <c r="F359" s="208" t="s">
        <v>902</v>
      </c>
      <c r="G359" s="209" t="s">
        <v>634</v>
      </c>
      <c r="H359" s="210">
        <v>1</v>
      </c>
      <c r="I359" s="211"/>
      <c r="J359" s="212">
        <f>ROUND(I359*H359,2)</f>
        <v>0</v>
      </c>
      <c r="K359" s="208" t="s">
        <v>132</v>
      </c>
      <c r="L359" s="46"/>
      <c r="M359" s="213" t="s">
        <v>31</v>
      </c>
      <c r="N359" s="214" t="s">
        <v>47</v>
      </c>
      <c r="O359" s="86"/>
      <c r="P359" s="215">
        <f>O359*H359</f>
        <v>0</v>
      </c>
      <c r="Q359" s="215">
        <v>0.11045000000000001</v>
      </c>
      <c r="R359" s="215">
        <f>Q359*H359</f>
        <v>0.11045000000000001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133</v>
      </c>
      <c r="AT359" s="217" t="s">
        <v>128</v>
      </c>
      <c r="AU359" s="217" t="s">
        <v>21</v>
      </c>
      <c r="AY359" s="19" t="s">
        <v>126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84</v>
      </c>
      <c r="BK359" s="218">
        <f>ROUND(I359*H359,2)</f>
        <v>0</v>
      </c>
      <c r="BL359" s="19" t="s">
        <v>133</v>
      </c>
      <c r="BM359" s="217" t="s">
        <v>903</v>
      </c>
    </row>
    <row r="360" s="2" customFormat="1">
      <c r="A360" s="40"/>
      <c r="B360" s="41"/>
      <c r="C360" s="42"/>
      <c r="D360" s="219" t="s">
        <v>135</v>
      </c>
      <c r="E360" s="42"/>
      <c r="F360" s="220" t="s">
        <v>904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135</v>
      </c>
      <c r="AU360" s="19" t="s">
        <v>21</v>
      </c>
    </row>
    <row r="361" s="2" customFormat="1">
      <c r="A361" s="40"/>
      <c r="B361" s="41"/>
      <c r="C361" s="42"/>
      <c r="D361" s="224" t="s">
        <v>137</v>
      </c>
      <c r="E361" s="42"/>
      <c r="F361" s="225" t="s">
        <v>905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137</v>
      </c>
      <c r="AU361" s="19" t="s">
        <v>21</v>
      </c>
    </row>
    <row r="362" s="2" customFormat="1" ht="16.5" customHeight="1">
      <c r="A362" s="40"/>
      <c r="B362" s="41"/>
      <c r="C362" s="206" t="s">
        <v>656</v>
      </c>
      <c r="D362" s="206" t="s">
        <v>128</v>
      </c>
      <c r="E362" s="207" t="s">
        <v>906</v>
      </c>
      <c r="F362" s="208" t="s">
        <v>907</v>
      </c>
      <c r="G362" s="209" t="s">
        <v>634</v>
      </c>
      <c r="H362" s="210">
        <v>1</v>
      </c>
      <c r="I362" s="211"/>
      <c r="J362" s="212">
        <f>ROUND(I362*H362,2)</f>
        <v>0</v>
      </c>
      <c r="K362" s="208" t="s">
        <v>132</v>
      </c>
      <c r="L362" s="46"/>
      <c r="M362" s="213" t="s">
        <v>31</v>
      </c>
      <c r="N362" s="214" t="s">
        <v>47</v>
      </c>
      <c r="O362" s="86"/>
      <c r="P362" s="215">
        <f>O362*H362</f>
        <v>0</v>
      </c>
      <c r="Q362" s="215">
        <v>0.03637</v>
      </c>
      <c r="R362" s="215">
        <f>Q362*H362</f>
        <v>0.03637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133</v>
      </c>
      <c r="AT362" s="217" t="s">
        <v>128</v>
      </c>
      <c r="AU362" s="217" t="s">
        <v>21</v>
      </c>
      <c r="AY362" s="19" t="s">
        <v>126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84</v>
      </c>
      <c r="BK362" s="218">
        <f>ROUND(I362*H362,2)</f>
        <v>0</v>
      </c>
      <c r="BL362" s="19" t="s">
        <v>133</v>
      </c>
      <c r="BM362" s="217" t="s">
        <v>908</v>
      </c>
    </row>
    <row r="363" s="2" customFormat="1">
      <c r="A363" s="40"/>
      <c r="B363" s="41"/>
      <c r="C363" s="42"/>
      <c r="D363" s="219" t="s">
        <v>135</v>
      </c>
      <c r="E363" s="42"/>
      <c r="F363" s="220" t="s">
        <v>909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135</v>
      </c>
      <c r="AU363" s="19" t="s">
        <v>21</v>
      </c>
    </row>
    <row r="364" s="2" customFormat="1">
      <c r="A364" s="40"/>
      <c r="B364" s="41"/>
      <c r="C364" s="42"/>
      <c r="D364" s="224" t="s">
        <v>137</v>
      </c>
      <c r="E364" s="42"/>
      <c r="F364" s="225" t="s">
        <v>910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137</v>
      </c>
      <c r="AU364" s="19" t="s">
        <v>21</v>
      </c>
    </row>
    <row r="365" s="2" customFormat="1" ht="16.5" customHeight="1">
      <c r="A365" s="40"/>
      <c r="B365" s="41"/>
      <c r="C365" s="206" t="s">
        <v>663</v>
      </c>
      <c r="D365" s="206" t="s">
        <v>128</v>
      </c>
      <c r="E365" s="207" t="s">
        <v>645</v>
      </c>
      <c r="F365" s="208" t="s">
        <v>646</v>
      </c>
      <c r="G365" s="209" t="s">
        <v>634</v>
      </c>
      <c r="H365" s="210">
        <v>1</v>
      </c>
      <c r="I365" s="211"/>
      <c r="J365" s="212">
        <f>ROUND(I365*H365,2)</f>
        <v>0</v>
      </c>
      <c r="K365" s="208" t="s">
        <v>132</v>
      </c>
      <c r="L365" s="46"/>
      <c r="M365" s="213" t="s">
        <v>31</v>
      </c>
      <c r="N365" s="214" t="s">
        <v>47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133</v>
      </c>
      <c r="AT365" s="217" t="s">
        <v>128</v>
      </c>
      <c r="AU365" s="217" t="s">
        <v>21</v>
      </c>
      <c r="AY365" s="19" t="s">
        <v>126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84</v>
      </c>
      <c r="BK365" s="218">
        <f>ROUND(I365*H365,2)</f>
        <v>0</v>
      </c>
      <c r="BL365" s="19" t="s">
        <v>133</v>
      </c>
      <c r="BM365" s="217" t="s">
        <v>911</v>
      </c>
    </row>
    <row r="366" s="2" customFormat="1">
      <c r="A366" s="40"/>
      <c r="B366" s="41"/>
      <c r="C366" s="42"/>
      <c r="D366" s="219" t="s">
        <v>135</v>
      </c>
      <c r="E366" s="42"/>
      <c r="F366" s="220" t="s">
        <v>648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135</v>
      </c>
      <c r="AU366" s="19" t="s">
        <v>21</v>
      </c>
    </row>
    <row r="367" s="2" customFormat="1">
      <c r="A367" s="40"/>
      <c r="B367" s="41"/>
      <c r="C367" s="42"/>
      <c r="D367" s="224" t="s">
        <v>137</v>
      </c>
      <c r="E367" s="42"/>
      <c r="F367" s="225" t="s">
        <v>649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137</v>
      </c>
      <c r="AU367" s="19" t="s">
        <v>21</v>
      </c>
    </row>
    <row r="368" s="2" customFormat="1" ht="21.75" customHeight="1">
      <c r="A368" s="40"/>
      <c r="B368" s="41"/>
      <c r="C368" s="206" t="s">
        <v>669</v>
      </c>
      <c r="D368" s="206" t="s">
        <v>128</v>
      </c>
      <c r="E368" s="207" t="s">
        <v>651</v>
      </c>
      <c r="F368" s="208" t="s">
        <v>652</v>
      </c>
      <c r="G368" s="209" t="s">
        <v>634</v>
      </c>
      <c r="H368" s="210">
        <v>1</v>
      </c>
      <c r="I368" s="211"/>
      <c r="J368" s="212">
        <f>ROUND(I368*H368,2)</f>
        <v>0</v>
      </c>
      <c r="K368" s="208" t="s">
        <v>132</v>
      </c>
      <c r="L368" s="46"/>
      <c r="M368" s="213" t="s">
        <v>31</v>
      </c>
      <c r="N368" s="214" t="s">
        <v>47</v>
      </c>
      <c r="O368" s="86"/>
      <c r="P368" s="215">
        <f>O368*H368</f>
        <v>0</v>
      </c>
      <c r="Q368" s="215">
        <v>0.092920000000000003</v>
      </c>
      <c r="R368" s="215">
        <f>Q368*H368</f>
        <v>0.092920000000000003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133</v>
      </c>
      <c r="AT368" s="217" t="s">
        <v>128</v>
      </c>
      <c r="AU368" s="217" t="s">
        <v>21</v>
      </c>
      <c r="AY368" s="19" t="s">
        <v>126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84</v>
      </c>
      <c r="BK368" s="218">
        <f>ROUND(I368*H368,2)</f>
        <v>0</v>
      </c>
      <c r="BL368" s="19" t="s">
        <v>133</v>
      </c>
      <c r="BM368" s="217" t="s">
        <v>912</v>
      </c>
    </row>
    <row r="369" s="2" customFormat="1">
      <c r="A369" s="40"/>
      <c r="B369" s="41"/>
      <c r="C369" s="42"/>
      <c r="D369" s="219" t="s">
        <v>135</v>
      </c>
      <c r="E369" s="42"/>
      <c r="F369" s="220" t="s">
        <v>654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135</v>
      </c>
      <c r="AU369" s="19" t="s">
        <v>21</v>
      </c>
    </row>
    <row r="370" s="2" customFormat="1">
      <c r="A370" s="40"/>
      <c r="B370" s="41"/>
      <c r="C370" s="42"/>
      <c r="D370" s="224" t="s">
        <v>137</v>
      </c>
      <c r="E370" s="42"/>
      <c r="F370" s="225" t="s">
        <v>655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137</v>
      </c>
      <c r="AU370" s="19" t="s">
        <v>21</v>
      </c>
    </row>
    <row r="371" s="2" customFormat="1" ht="16.5" customHeight="1">
      <c r="A371" s="40"/>
      <c r="B371" s="41"/>
      <c r="C371" s="206" t="s">
        <v>676</v>
      </c>
      <c r="D371" s="206" t="s">
        <v>128</v>
      </c>
      <c r="E371" s="207" t="s">
        <v>913</v>
      </c>
      <c r="F371" s="208" t="s">
        <v>914</v>
      </c>
      <c r="G371" s="209" t="s">
        <v>634</v>
      </c>
      <c r="H371" s="210">
        <v>1</v>
      </c>
      <c r="I371" s="211"/>
      <c r="J371" s="212">
        <f>ROUND(I371*H371,2)</f>
        <v>0</v>
      </c>
      <c r="K371" s="208" t="s">
        <v>132</v>
      </c>
      <c r="L371" s="46"/>
      <c r="M371" s="213" t="s">
        <v>31</v>
      </c>
      <c r="N371" s="214" t="s">
        <v>47</v>
      </c>
      <c r="O371" s="86"/>
      <c r="P371" s="215">
        <f>O371*H371</f>
        <v>0</v>
      </c>
      <c r="Q371" s="215">
        <v>0.021700000000000001</v>
      </c>
      <c r="R371" s="215">
        <f>Q371*H371</f>
        <v>0.021700000000000001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133</v>
      </c>
      <c r="AT371" s="217" t="s">
        <v>128</v>
      </c>
      <c r="AU371" s="217" t="s">
        <v>21</v>
      </c>
      <c r="AY371" s="19" t="s">
        <v>126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84</v>
      </c>
      <c r="BK371" s="218">
        <f>ROUND(I371*H371,2)</f>
        <v>0</v>
      </c>
      <c r="BL371" s="19" t="s">
        <v>133</v>
      </c>
      <c r="BM371" s="217" t="s">
        <v>915</v>
      </c>
    </row>
    <row r="372" s="2" customFormat="1">
      <c r="A372" s="40"/>
      <c r="B372" s="41"/>
      <c r="C372" s="42"/>
      <c r="D372" s="219" t="s">
        <v>135</v>
      </c>
      <c r="E372" s="42"/>
      <c r="F372" s="220" t="s">
        <v>916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135</v>
      </c>
      <c r="AU372" s="19" t="s">
        <v>21</v>
      </c>
    </row>
    <row r="373" s="2" customFormat="1">
      <c r="A373" s="40"/>
      <c r="B373" s="41"/>
      <c r="C373" s="42"/>
      <c r="D373" s="224" t="s">
        <v>137</v>
      </c>
      <c r="E373" s="42"/>
      <c r="F373" s="225" t="s">
        <v>917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137</v>
      </c>
      <c r="AU373" s="19" t="s">
        <v>21</v>
      </c>
    </row>
    <row r="374" s="2" customFormat="1" ht="16.5" customHeight="1">
      <c r="A374" s="40"/>
      <c r="B374" s="41"/>
      <c r="C374" s="273" t="s">
        <v>683</v>
      </c>
      <c r="D374" s="273" t="s">
        <v>465</v>
      </c>
      <c r="E374" s="274" t="s">
        <v>918</v>
      </c>
      <c r="F374" s="275" t="s">
        <v>919</v>
      </c>
      <c r="G374" s="276" t="s">
        <v>634</v>
      </c>
      <c r="H374" s="277">
        <v>1</v>
      </c>
      <c r="I374" s="278"/>
      <c r="J374" s="279">
        <f>ROUND(I374*H374,2)</f>
        <v>0</v>
      </c>
      <c r="K374" s="275" t="s">
        <v>31</v>
      </c>
      <c r="L374" s="280"/>
      <c r="M374" s="281" t="s">
        <v>31</v>
      </c>
      <c r="N374" s="282" t="s">
        <v>47</v>
      </c>
      <c r="O374" s="86"/>
      <c r="P374" s="215">
        <f>O374*H374</f>
        <v>0</v>
      </c>
      <c r="Q374" s="215">
        <v>0.065000000000000002</v>
      </c>
      <c r="R374" s="215">
        <f>Q374*H374</f>
        <v>0.065000000000000002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180</v>
      </c>
      <c r="AT374" s="217" t="s">
        <v>465</v>
      </c>
      <c r="AU374" s="217" t="s">
        <v>21</v>
      </c>
      <c r="AY374" s="19" t="s">
        <v>126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84</v>
      </c>
      <c r="BK374" s="218">
        <f>ROUND(I374*H374,2)</f>
        <v>0</v>
      </c>
      <c r="BL374" s="19" t="s">
        <v>133</v>
      </c>
      <c r="BM374" s="217" t="s">
        <v>920</v>
      </c>
    </row>
    <row r="375" s="2" customFormat="1">
      <c r="A375" s="40"/>
      <c r="B375" s="41"/>
      <c r="C375" s="42"/>
      <c r="D375" s="219" t="s">
        <v>135</v>
      </c>
      <c r="E375" s="42"/>
      <c r="F375" s="220" t="s">
        <v>921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135</v>
      </c>
      <c r="AU375" s="19" t="s">
        <v>21</v>
      </c>
    </row>
    <row r="376" s="2" customFormat="1" ht="16.5" customHeight="1">
      <c r="A376" s="40"/>
      <c r="B376" s="41"/>
      <c r="C376" s="206" t="s">
        <v>688</v>
      </c>
      <c r="D376" s="206" t="s">
        <v>128</v>
      </c>
      <c r="E376" s="207" t="s">
        <v>922</v>
      </c>
      <c r="F376" s="208" t="s">
        <v>923</v>
      </c>
      <c r="G376" s="209" t="s">
        <v>634</v>
      </c>
      <c r="H376" s="210">
        <v>1</v>
      </c>
      <c r="I376" s="211"/>
      <c r="J376" s="212">
        <f>ROUND(I376*H376,2)</f>
        <v>0</v>
      </c>
      <c r="K376" s="208" t="s">
        <v>31</v>
      </c>
      <c r="L376" s="46"/>
      <c r="M376" s="213" t="s">
        <v>31</v>
      </c>
      <c r="N376" s="214" t="s">
        <v>47</v>
      </c>
      <c r="O376" s="86"/>
      <c r="P376" s="215">
        <f>O376*H376</f>
        <v>0</v>
      </c>
      <c r="Q376" s="215">
        <v>0.0089999999999999993</v>
      </c>
      <c r="R376" s="215">
        <f>Q376*H376</f>
        <v>0.0089999999999999993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133</v>
      </c>
      <c r="AT376" s="217" t="s">
        <v>128</v>
      </c>
      <c r="AU376" s="217" t="s">
        <v>21</v>
      </c>
      <c r="AY376" s="19" t="s">
        <v>126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84</v>
      </c>
      <c r="BK376" s="218">
        <f>ROUND(I376*H376,2)</f>
        <v>0</v>
      </c>
      <c r="BL376" s="19" t="s">
        <v>133</v>
      </c>
      <c r="BM376" s="217" t="s">
        <v>924</v>
      </c>
    </row>
    <row r="377" s="2" customFormat="1">
      <c r="A377" s="40"/>
      <c r="B377" s="41"/>
      <c r="C377" s="42"/>
      <c r="D377" s="219" t="s">
        <v>135</v>
      </c>
      <c r="E377" s="42"/>
      <c r="F377" s="220" t="s">
        <v>925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135</v>
      </c>
      <c r="AU377" s="19" t="s">
        <v>21</v>
      </c>
    </row>
    <row r="378" s="2" customFormat="1" ht="16.5" customHeight="1">
      <c r="A378" s="40"/>
      <c r="B378" s="41"/>
      <c r="C378" s="273" t="s">
        <v>696</v>
      </c>
      <c r="D378" s="273" t="s">
        <v>465</v>
      </c>
      <c r="E378" s="274" t="s">
        <v>926</v>
      </c>
      <c r="F378" s="275" t="s">
        <v>927</v>
      </c>
      <c r="G378" s="276" t="s">
        <v>686</v>
      </c>
      <c r="H378" s="277">
        <v>1</v>
      </c>
      <c r="I378" s="278"/>
      <c r="J378" s="279">
        <f>ROUND(I378*H378,2)</f>
        <v>0</v>
      </c>
      <c r="K378" s="275" t="s">
        <v>31</v>
      </c>
      <c r="L378" s="280"/>
      <c r="M378" s="281" t="s">
        <v>31</v>
      </c>
      <c r="N378" s="282" t="s">
        <v>47</v>
      </c>
      <c r="O378" s="86"/>
      <c r="P378" s="215">
        <f>O378*H378</f>
        <v>0</v>
      </c>
      <c r="Q378" s="215">
        <v>0.044999999999999998</v>
      </c>
      <c r="R378" s="215">
        <f>Q378*H378</f>
        <v>0.044999999999999998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180</v>
      </c>
      <c r="AT378" s="217" t="s">
        <v>465</v>
      </c>
      <c r="AU378" s="217" t="s">
        <v>21</v>
      </c>
      <c r="AY378" s="19" t="s">
        <v>126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84</v>
      </c>
      <c r="BK378" s="218">
        <f>ROUND(I378*H378,2)</f>
        <v>0</v>
      </c>
      <c r="BL378" s="19" t="s">
        <v>133</v>
      </c>
      <c r="BM378" s="217" t="s">
        <v>928</v>
      </c>
    </row>
    <row r="379" s="2" customFormat="1">
      <c r="A379" s="40"/>
      <c r="B379" s="41"/>
      <c r="C379" s="42"/>
      <c r="D379" s="219" t="s">
        <v>135</v>
      </c>
      <c r="E379" s="42"/>
      <c r="F379" s="220" t="s">
        <v>927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135</v>
      </c>
      <c r="AU379" s="19" t="s">
        <v>21</v>
      </c>
    </row>
    <row r="380" s="2" customFormat="1" ht="16.5" customHeight="1">
      <c r="A380" s="40"/>
      <c r="B380" s="41"/>
      <c r="C380" s="206" t="s">
        <v>703</v>
      </c>
      <c r="D380" s="206" t="s">
        <v>128</v>
      </c>
      <c r="E380" s="207" t="s">
        <v>929</v>
      </c>
      <c r="F380" s="208" t="s">
        <v>930</v>
      </c>
      <c r="G380" s="209" t="s">
        <v>154</v>
      </c>
      <c r="H380" s="210">
        <v>9.6999999999999993</v>
      </c>
      <c r="I380" s="211"/>
      <c r="J380" s="212">
        <f>ROUND(I380*H380,2)</f>
        <v>0</v>
      </c>
      <c r="K380" s="208" t="s">
        <v>132</v>
      </c>
      <c r="L380" s="46"/>
      <c r="M380" s="213" t="s">
        <v>31</v>
      </c>
      <c r="N380" s="214" t="s">
        <v>47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133</v>
      </c>
      <c r="AT380" s="217" t="s">
        <v>128</v>
      </c>
      <c r="AU380" s="217" t="s">
        <v>21</v>
      </c>
      <c r="AY380" s="19" t="s">
        <v>126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84</v>
      </c>
      <c r="BK380" s="218">
        <f>ROUND(I380*H380,2)</f>
        <v>0</v>
      </c>
      <c r="BL380" s="19" t="s">
        <v>133</v>
      </c>
      <c r="BM380" s="217" t="s">
        <v>931</v>
      </c>
    </row>
    <row r="381" s="2" customFormat="1">
      <c r="A381" s="40"/>
      <c r="B381" s="41"/>
      <c r="C381" s="42"/>
      <c r="D381" s="219" t="s">
        <v>135</v>
      </c>
      <c r="E381" s="42"/>
      <c r="F381" s="220" t="s">
        <v>932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135</v>
      </c>
      <c r="AU381" s="19" t="s">
        <v>21</v>
      </c>
    </row>
    <row r="382" s="2" customFormat="1">
      <c r="A382" s="40"/>
      <c r="B382" s="41"/>
      <c r="C382" s="42"/>
      <c r="D382" s="224" t="s">
        <v>137</v>
      </c>
      <c r="E382" s="42"/>
      <c r="F382" s="225" t="s">
        <v>933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137</v>
      </c>
      <c r="AU382" s="19" t="s">
        <v>21</v>
      </c>
    </row>
    <row r="383" s="13" customFormat="1">
      <c r="A383" s="13"/>
      <c r="B383" s="226"/>
      <c r="C383" s="227"/>
      <c r="D383" s="219" t="s">
        <v>169</v>
      </c>
      <c r="E383" s="228" t="s">
        <v>31</v>
      </c>
      <c r="F383" s="229" t="s">
        <v>934</v>
      </c>
      <c r="G383" s="227"/>
      <c r="H383" s="230">
        <v>12.342000000000001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169</v>
      </c>
      <c r="AU383" s="236" t="s">
        <v>21</v>
      </c>
      <c r="AV383" s="13" t="s">
        <v>21</v>
      </c>
      <c r="AW383" s="13" t="s">
        <v>37</v>
      </c>
      <c r="AX383" s="13" t="s">
        <v>76</v>
      </c>
      <c r="AY383" s="236" t="s">
        <v>126</v>
      </c>
    </row>
    <row r="384" s="13" customFormat="1">
      <c r="A384" s="13"/>
      <c r="B384" s="226"/>
      <c r="C384" s="227"/>
      <c r="D384" s="219" t="s">
        <v>169</v>
      </c>
      <c r="E384" s="228" t="s">
        <v>31</v>
      </c>
      <c r="F384" s="229" t="s">
        <v>935</v>
      </c>
      <c r="G384" s="227"/>
      <c r="H384" s="230">
        <v>-2.6419999999999999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169</v>
      </c>
      <c r="AU384" s="236" t="s">
        <v>21</v>
      </c>
      <c r="AV384" s="13" t="s">
        <v>21</v>
      </c>
      <c r="AW384" s="13" t="s">
        <v>37</v>
      </c>
      <c r="AX384" s="13" t="s">
        <v>76</v>
      </c>
      <c r="AY384" s="236" t="s">
        <v>126</v>
      </c>
    </row>
    <row r="385" s="14" customFormat="1">
      <c r="A385" s="14"/>
      <c r="B385" s="237"/>
      <c r="C385" s="238"/>
      <c r="D385" s="219" t="s">
        <v>169</v>
      </c>
      <c r="E385" s="239" t="s">
        <v>31</v>
      </c>
      <c r="F385" s="240" t="s">
        <v>171</v>
      </c>
      <c r="G385" s="238"/>
      <c r="H385" s="241">
        <v>9.7000000000000011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169</v>
      </c>
      <c r="AU385" s="247" t="s">
        <v>21</v>
      </c>
      <c r="AV385" s="14" t="s">
        <v>133</v>
      </c>
      <c r="AW385" s="14" t="s">
        <v>37</v>
      </c>
      <c r="AX385" s="14" t="s">
        <v>84</v>
      </c>
      <c r="AY385" s="247" t="s">
        <v>126</v>
      </c>
    </row>
    <row r="386" s="2" customFormat="1" ht="16.5" customHeight="1">
      <c r="A386" s="40"/>
      <c r="B386" s="41"/>
      <c r="C386" s="206" t="s">
        <v>710</v>
      </c>
      <c r="D386" s="206" t="s">
        <v>128</v>
      </c>
      <c r="E386" s="207" t="s">
        <v>664</v>
      </c>
      <c r="F386" s="208" t="s">
        <v>665</v>
      </c>
      <c r="G386" s="209" t="s">
        <v>131</v>
      </c>
      <c r="H386" s="210">
        <v>37.399999999999999</v>
      </c>
      <c r="I386" s="211"/>
      <c r="J386" s="212">
        <f>ROUND(I386*H386,2)</f>
        <v>0</v>
      </c>
      <c r="K386" s="208" t="s">
        <v>132</v>
      </c>
      <c r="L386" s="46"/>
      <c r="M386" s="213" t="s">
        <v>31</v>
      </c>
      <c r="N386" s="214" t="s">
        <v>47</v>
      </c>
      <c r="O386" s="86"/>
      <c r="P386" s="215">
        <f>O386*H386</f>
        <v>0</v>
      </c>
      <c r="Q386" s="215">
        <v>0.00012999999999999999</v>
      </c>
      <c r="R386" s="215">
        <f>Q386*H386</f>
        <v>0.0048619999999999991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133</v>
      </c>
      <c r="AT386" s="217" t="s">
        <v>128</v>
      </c>
      <c r="AU386" s="217" t="s">
        <v>21</v>
      </c>
      <c r="AY386" s="19" t="s">
        <v>126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84</v>
      </c>
      <c r="BK386" s="218">
        <f>ROUND(I386*H386,2)</f>
        <v>0</v>
      </c>
      <c r="BL386" s="19" t="s">
        <v>133</v>
      </c>
      <c r="BM386" s="217" t="s">
        <v>936</v>
      </c>
    </row>
    <row r="387" s="2" customFormat="1">
      <c r="A387" s="40"/>
      <c r="B387" s="41"/>
      <c r="C387" s="42"/>
      <c r="D387" s="219" t="s">
        <v>135</v>
      </c>
      <c r="E387" s="42"/>
      <c r="F387" s="220" t="s">
        <v>667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135</v>
      </c>
      <c r="AU387" s="19" t="s">
        <v>21</v>
      </c>
    </row>
    <row r="388" s="2" customFormat="1">
      <c r="A388" s="40"/>
      <c r="B388" s="41"/>
      <c r="C388" s="42"/>
      <c r="D388" s="224" t="s">
        <v>137</v>
      </c>
      <c r="E388" s="42"/>
      <c r="F388" s="225" t="s">
        <v>668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137</v>
      </c>
      <c r="AU388" s="19" t="s">
        <v>21</v>
      </c>
    </row>
    <row r="389" s="12" customFormat="1" ht="22.8" customHeight="1">
      <c r="A389" s="12"/>
      <c r="B389" s="190"/>
      <c r="C389" s="191"/>
      <c r="D389" s="192" t="s">
        <v>75</v>
      </c>
      <c r="E389" s="204" t="s">
        <v>237</v>
      </c>
      <c r="F389" s="204" t="s">
        <v>238</v>
      </c>
      <c r="G389" s="191"/>
      <c r="H389" s="191"/>
      <c r="I389" s="194"/>
      <c r="J389" s="205">
        <f>BK389</f>
        <v>0</v>
      </c>
      <c r="K389" s="191"/>
      <c r="L389" s="196"/>
      <c r="M389" s="197"/>
      <c r="N389" s="198"/>
      <c r="O389" s="198"/>
      <c r="P389" s="199">
        <f>SUM(P390:P428)</f>
        <v>0</v>
      </c>
      <c r="Q389" s="198"/>
      <c r="R389" s="199">
        <f>SUM(R390:R428)</f>
        <v>0</v>
      </c>
      <c r="S389" s="198"/>
      <c r="T389" s="200">
        <f>SUM(T390:T428)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1" t="s">
        <v>84</v>
      </c>
      <c r="AT389" s="202" t="s">
        <v>75</v>
      </c>
      <c r="AU389" s="202" t="s">
        <v>84</v>
      </c>
      <c r="AY389" s="201" t="s">
        <v>126</v>
      </c>
      <c r="BK389" s="203">
        <f>SUM(BK390:BK428)</f>
        <v>0</v>
      </c>
    </row>
    <row r="390" s="2" customFormat="1" ht="16.5" customHeight="1">
      <c r="A390" s="40"/>
      <c r="B390" s="41"/>
      <c r="C390" s="206" t="s">
        <v>716</v>
      </c>
      <c r="D390" s="206" t="s">
        <v>128</v>
      </c>
      <c r="E390" s="207" t="s">
        <v>684</v>
      </c>
      <c r="F390" s="208" t="s">
        <v>685</v>
      </c>
      <c r="G390" s="209" t="s">
        <v>686</v>
      </c>
      <c r="H390" s="210">
        <v>2</v>
      </c>
      <c r="I390" s="211"/>
      <c r="J390" s="212">
        <f>ROUND(I390*H390,2)</f>
        <v>0</v>
      </c>
      <c r="K390" s="208" t="s">
        <v>31</v>
      </c>
      <c r="L390" s="46"/>
      <c r="M390" s="213" t="s">
        <v>31</v>
      </c>
      <c r="N390" s="214" t="s">
        <v>47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133</v>
      </c>
      <c r="AT390" s="217" t="s">
        <v>128</v>
      </c>
      <c r="AU390" s="217" t="s">
        <v>21</v>
      </c>
      <c r="AY390" s="19" t="s">
        <v>126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84</v>
      </c>
      <c r="BK390" s="218">
        <f>ROUND(I390*H390,2)</f>
        <v>0</v>
      </c>
      <c r="BL390" s="19" t="s">
        <v>133</v>
      </c>
      <c r="BM390" s="217" t="s">
        <v>937</v>
      </c>
    </row>
    <row r="391" s="2" customFormat="1">
      <c r="A391" s="40"/>
      <c r="B391" s="41"/>
      <c r="C391" s="42"/>
      <c r="D391" s="219" t="s">
        <v>135</v>
      </c>
      <c r="E391" s="42"/>
      <c r="F391" s="220" t="s">
        <v>685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135</v>
      </c>
      <c r="AU391" s="19" t="s">
        <v>21</v>
      </c>
    </row>
    <row r="392" s="2" customFormat="1" ht="16.5" customHeight="1">
      <c r="A392" s="40"/>
      <c r="B392" s="41"/>
      <c r="C392" s="206" t="s">
        <v>722</v>
      </c>
      <c r="D392" s="206" t="s">
        <v>128</v>
      </c>
      <c r="E392" s="207" t="s">
        <v>689</v>
      </c>
      <c r="F392" s="208" t="s">
        <v>690</v>
      </c>
      <c r="G392" s="209" t="s">
        <v>217</v>
      </c>
      <c r="H392" s="210">
        <v>13.257</v>
      </c>
      <c r="I392" s="211"/>
      <c r="J392" s="212">
        <f>ROUND(I392*H392,2)</f>
        <v>0</v>
      </c>
      <c r="K392" s="208" t="s">
        <v>132</v>
      </c>
      <c r="L392" s="46"/>
      <c r="M392" s="213" t="s">
        <v>31</v>
      </c>
      <c r="N392" s="214" t="s">
        <v>47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133</v>
      </c>
      <c r="AT392" s="217" t="s">
        <v>128</v>
      </c>
      <c r="AU392" s="217" t="s">
        <v>21</v>
      </c>
      <c r="AY392" s="19" t="s">
        <v>126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84</v>
      </c>
      <c r="BK392" s="218">
        <f>ROUND(I392*H392,2)</f>
        <v>0</v>
      </c>
      <c r="BL392" s="19" t="s">
        <v>133</v>
      </c>
      <c r="BM392" s="217" t="s">
        <v>938</v>
      </c>
    </row>
    <row r="393" s="2" customFormat="1">
      <c r="A393" s="40"/>
      <c r="B393" s="41"/>
      <c r="C393" s="42"/>
      <c r="D393" s="219" t="s">
        <v>135</v>
      </c>
      <c r="E393" s="42"/>
      <c r="F393" s="220" t="s">
        <v>692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135</v>
      </c>
      <c r="AU393" s="19" t="s">
        <v>21</v>
      </c>
    </row>
    <row r="394" s="2" customFormat="1">
      <c r="A394" s="40"/>
      <c r="B394" s="41"/>
      <c r="C394" s="42"/>
      <c r="D394" s="224" t="s">
        <v>137</v>
      </c>
      <c r="E394" s="42"/>
      <c r="F394" s="225" t="s">
        <v>693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137</v>
      </c>
      <c r="AU394" s="19" t="s">
        <v>21</v>
      </c>
    </row>
    <row r="395" s="13" customFormat="1">
      <c r="A395" s="13"/>
      <c r="B395" s="226"/>
      <c r="C395" s="227"/>
      <c r="D395" s="219" t="s">
        <v>169</v>
      </c>
      <c r="E395" s="228" t="s">
        <v>31</v>
      </c>
      <c r="F395" s="229" t="s">
        <v>939</v>
      </c>
      <c r="G395" s="227"/>
      <c r="H395" s="230">
        <v>5.9969999999999999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169</v>
      </c>
      <c r="AU395" s="236" t="s">
        <v>21</v>
      </c>
      <c r="AV395" s="13" t="s">
        <v>21</v>
      </c>
      <c r="AW395" s="13" t="s">
        <v>37</v>
      </c>
      <c r="AX395" s="13" t="s">
        <v>76</v>
      </c>
      <c r="AY395" s="236" t="s">
        <v>126</v>
      </c>
    </row>
    <row r="396" s="13" customFormat="1">
      <c r="A396" s="13"/>
      <c r="B396" s="226"/>
      <c r="C396" s="227"/>
      <c r="D396" s="219" t="s">
        <v>169</v>
      </c>
      <c r="E396" s="228" t="s">
        <v>31</v>
      </c>
      <c r="F396" s="229" t="s">
        <v>940</v>
      </c>
      <c r="G396" s="227"/>
      <c r="H396" s="230">
        <v>7.2599999999999998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169</v>
      </c>
      <c r="AU396" s="236" t="s">
        <v>21</v>
      </c>
      <c r="AV396" s="13" t="s">
        <v>21</v>
      </c>
      <c r="AW396" s="13" t="s">
        <v>37</v>
      </c>
      <c r="AX396" s="13" t="s">
        <v>76</v>
      </c>
      <c r="AY396" s="236" t="s">
        <v>126</v>
      </c>
    </row>
    <row r="397" s="14" customFormat="1">
      <c r="A397" s="14"/>
      <c r="B397" s="237"/>
      <c r="C397" s="238"/>
      <c r="D397" s="219" t="s">
        <v>169</v>
      </c>
      <c r="E397" s="239" t="s">
        <v>31</v>
      </c>
      <c r="F397" s="240" t="s">
        <v>171</v>
      </c>
      <c r="G397" s="238"/>
      <c r="H397" s="241">
        <v>13.257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169</v>
      </c>
      <c r="AU397" s="247" t="s">
        <v>21</v>
      </c>
      <c r="AV397" s="14" t="s">
        <v>133</v>
      </c>
      <c r="AW397" s="14" t="s">
        <v>37</v>
      </c>
      <c r="AX397" s="14" t="s">
        <v>84</v>
      </c>
      <c r="AY397" s="247" t="s">
        <v>126</v>
      </c>
    </row>
    <row r="398" s="2" customFormat="1" ht="16.5" customHeight="1">
      <c r="A398" s="40"/>
      <c r="B398" s="41"/>
      <c r="C398" s="206" t="s">
        <v>728</v>
      </c>
      <c r="D398" s="206" t="s">
        <v>128</v>
      </c>
      <c r="E398" s="207" t="s">
        <v>697</v>
      </c>
      <c r="F398" s="208" t="s">
        <v>698</v>
      </c>
      <c r="G398" s="209" t="s">
        <v>217</v>
      </c>
      <c r="H398" s="210">
        <v>212.112</v>
      </c>
      <c r="I398" s="211"/>
      <c r="J398" s="212">
        <f>ROUND(I398*H398,2)</f>
        <v>0</v>
      </c>
      <c r="K398" s="208" t="s">
        <v>132</v>
      </c>
      <c r="L398" s="46"/>
      <c r="M398" s="213" t="s">
        <v>31</v>
      </c>
      <c r="N398" s="214" t="s">
        <v>47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133</v>
      </c>
      <c r="AT398" s="217" t="s">
        <v>128</v>
      </c>
      <c r="AU398" s="217" t="s">
        <v>21</v>
      </c>
      <c r="AY398" s="19" t="s">
        <v>126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84</v>
      </c>
      <c r="BK398" s="218">
        <f>ROUND(I398*H398,2)</f>
        <v>0</v>
      </c>
      <c r="BL398" s="19" t="s">
        <v>133</v>
      </c>
      <c r="BM398" s="217" t="s">
        <v>941</v>
      </c>
    </row>
    <row r="399" s="2" customFormat="1">
      <c r="A399" s="40"/>
      <c r="B399" s="41"/>
      <c r="C399" s="42"/>
      <c r="D399" s="219" t="s">
        <v>135</v>
      </c>
      <c r="E399" s="42"/>
      <c r="F399" s="220" t="s">
        <v>700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135</v>
      </c>
      <c r="AU399" s="19" t="s">
        <v>21</v>
      </c>
    </row>
    <row r="400" s="2" customFormat="1">
      <c r="A400" s="40"/>
      <c r="B400" s="41"/>
      <c r="C400" s="42"/>
      <c r="D400" s="224" t="s">
        <v>137</v>
      </c>
      <c r="E400" s="42"/>
      <c r="F400" s="225" t="s">
        <v>701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137</v>
      </c>
      <c r="AU400" s="19" t="s">
        <v>21</v>
      </c>
    </row>
    <row r="401" s="13" customFormat="1">
      <c r="A401" s="13"/>
      <c r="B401" s="226"/>
      <c r="C401" s="227"/>
      <c r="D401" s="219" t="s">
        <v>169</v>
      </c>
      <c r="E401" s="228" t="s">
        <v>31</v>
      </c>
      <c r="F401" s="229" t="s">
        <v>942</v>
      </c>
      <c r="G401" s="227"/>
      <c r="H401" s="230">
        <v>212.112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169</v>
      </c>
      <c r="AU401" s="236" t="s">
        <v>21</v>
      </c>
      <c r="AV401" s="13" t="s">
        <v>21</v>
      </c>
      <c r="AW401" s="13" t="s">
        <v>37</v>
      </c>
      <c r="AX401" s="13" t="s">
        <v>76</v>
      </c>
      <c r="AY401" s="236" t="s">
        <v>126</v>
      </c>
    </row>
    <row r="402" s="14" customFormat="1">
      <c r="A402" s="14"/>
      <c r="B402" s="237"/>
      <c r="C402" s="238"/>
      <c r="D402" s="219" t="s">
        <v>169</v>
      </c>
      <c r="E402" s="239" t="s">
        <v>31</v>
      </c>
      <c r="F402" s="240" t="s">
        <v>171</v>
      </c>
      <c r="G402" s="238"/>
      <c r="H402" s="241">
        <v>212.112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169</v>
      </c>
      <c r="AU402" s="247" t="s">
        <v>21</v>
      </c>
      <c r="AV402" s="14" t="s">
        <v>133</v>
      </c>
      <c r="AW402" s="14" t="s">
        <v>37</v>
      </c>
      <c r="AX402" s="14" t="s">
        <v>84</v>
      </c>
      <c r="AY402" s="247" t="s">
        <v>126</v>
      </c>
    </row>
    <row r="403" s="2" customFormat="1" ht="16.5" customHeight="1">
      <c r="A403" s="40"/>
      <c r="B403" s="41"/>
      <c r="C403" s="206" t="s">
        <v>735</v>
      </c>
      <c r="D403" s="206" t="s">
        <v>128</v>
      </c>
      <c r="E403" s="207" t="s">
        <v>704</v>
      </c>
      <c r="F403" s="208" t="s">
        <v>705</v>
      </c>
      <c r="G403" s="209" t="s">
        <v>217</v>
      </c>
      <c r="H403" s="210">
        <v>13.675000000000001</v>
      </c>
      <c r="I403" s="211"/>
      <c r="J403" s="212">
        <f>ROUND(I403*H403,2)</f>
        <v>0</v>
      </c>
      <c r="K403" s="208" t="s">
        <v>132</v>
      </c>
      <c r="L403" s="46"/>
      <c r="M403" s="213" t="s">
        <v>31</v>
      </c>
      <c r="N403" s="214" t="s">
        <v>47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133</v>
      </c>
      <c r="AT403" s="217" t="s">
        <v>128</v>
      </c>
      <c r="AU403" s="217" t="s">
        <v>21</v>
      </c>
      <c r="AY403" s="19" t="s">
        <v>126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84</v>
      </c>
      <c r="BK403" s="218">
        <f>ROUND(I403*H403,2)</f>
        <v>0</v>
      </c>
      <c r="BL403" s="19" t="s">
        <v>133</v>
      </c>
      <c r="BM403" s="217" t="s">
        <v>943</v>
      </c>
    </row>
    <row r="404" s="2" customFormat="1">
      <c r="A404" s="40"/>
      <c r="B404" s="41"/>
      <c r="C404" s="42"/>
      <c r="D404" s="219" t="s">
        <v>135</v>
      </c>
      <c r="E404" s="42"/>
      <c r="F404" s="220" t="s">
        <v>707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135</v>
      </c>
      <c r="AU404" s="19" t="s">
        <v>21</v>
      </c>
    </row>
    <row r="405" s="2" customFormat="1">
      <c r="A405" s="40"/>
      <c r="B405" s="41"/>
      <c r="C405" s="42"/>
      <c r="D405" s="224" t="s">
        <v>137</v>
      </c>
      <c r="E405" s="42"/>
      <c r="F405" s="225" t="s">
        <v>708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137</v>
      </c>
      <c r="AU405" s="19" t="s">
        <v>21</v>
      </c>
    </row>
    <row r="406" s="13" customFormat="1">
      <c r="A406" s="13"/>
      <c r="B406" s="226"/>
      <c r="C406" s="227"/>
      <c r="D406" s="219" t="s">
        <v>169</v>
      </c>
      <c r="E406" s="228" t="s">
        <v>31</v>
      </c>
      <c r="F406" s="229" t="s">
        <v>944</v>
      </c>
      <c r="G406" s="227"/>
      <c r="H406" s="230">
        <v>13.675000000000001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169</v>
      </c>
      <c r="AU406" s="236" t="s">
        <v>21</v>
      </c>
      <c r="AV406" s="13" t="s">
        <v>21</v>
      </c>
      <c r="AW406" s="13" t="s">
        <v>37</v>
      </c>
      <c r="AX406" s="13" t="s">
        <v>76</v>
      </c>
      <c r="AY406" s="236" t="s">
        <v>126</v>
      </c>
    </row>
    <row r="407" s="14" customFormat="1">
      <c r="A407" s="14"/>
      <c r="B407" s="237"/>
      <c r="C407" s="238"/>
      <c r="D407" s="219" t="s">
        <v>169</v>
      </c>
      <c r="E407" s="239" t="s">
        <v>31</v>
      </c>
      <c r="F407" s="240" t="s">
        <v>171</v>
      </c>
      <c r="G407" s="238"/>
      <c r="H407" s="241">
        <v>13.675000000000001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169</v>
      </c>
      <c r="AU407" s="247" t="s">
        <v>21</v>
      </c>
      <c r="AV407" s="14" t="s">
        <v>133</v>
      </c>
      <c r="AW407" s="14" t="s">
        <v>37</v>
      </c>
      <c r="AX407" s="14" t="s">
        <v>84</v>
      </c>
      <c r="AY407" s="247" t="s">
        <v>126</v>
      </c>
    </row>
    <row r="408" s="2" customFormat="1" ht="16.5" customHeight="1">
      <c r="A408" s="40"/>
      <c r="B408" s="41"/>
      <c r="C408" s="206" t="s">
        <v>742</v>
      </c>
      <c r="D408" s="206" t="s">
        <v>128</v>
      </c>
      <c r="E408" s="207" t="s">
        <v>711</v>
      </c>
      <c r="F408" s="208" t="s">
        <v>712</v>
      </c>
      <c r="G408" s="209" t="s">
        <v>217</v>
      </c>
      <c r="H408" s="210">
        <v>218.80000000000001</v>
      </c>
      <c r="I408" s="211"/>
      <c r="J408" s="212">
        <f>ROUND(I408*H408,2)</f>
        <v>0</v>
      </c>
      <c r="K408" s="208" t="s">
        <v>132</v>
      </c>
      <c r="L408" s="46"/>
      <c r="M408" s="213" t="s">
        <v>31</v>
      </c>
      <c r="N408" s="214" t="s">
        <v>47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133</v>
      </c>
      <c r="AT408" s="217" t="s">
        <v>128</v>
      </c>
      <c r="AU408" s="217" t="s">
        <v>21</v>
      </c>
      <c r="AY408" s="19" t="s">
        <v>126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84</v>
      </c>
      <c r="BK408" s="218">
        <f>ROUND(I408*H408,2)</f>
        <v>0</v>
      </c>
      <c r="BL408" s="19" t="s">
        <v>133</v>
      </c>
      <c r="BM408" s="217" t="s">
        <v>945</v>
      </c>
    </row>
    <row r="409" s="2" customFormat="1">
      <c r="A409" s="40"/>
      <c r="B409" s="41"/>
      <c r="C409" s="42"/>
      <c r="D409" s="219" t="s">
        <v>135</v>
      </c>
      <c r="E409" s="42"/>
      <c r="F409" s="220" t="s">
        <v>700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135</v>
      </c>
      <c r="AU409" s="19" t="s">
        <v>21</v>
      </c>
    </row>
    <row r="410" s="2" customFormat="1">
      <c r="A410" s="40"/>
      <c r="B410" s="41"/>
      <c r="C410" s="42"/>
      <c r="D410" s="224" t="s">
        <v>137</v>
      </c>
      <c r="E410" s="42"/>
      <c r="F410" s="225" t="s">
        <v>714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137</v>
      </c>
      <c r="AU410" s="19" t="s">
        <v>21</v>
      </c>
    </row>
    <row r="411" s="13" customFormat="1">
      <c r="A411" s="13"/>
      <c r="B411" s="226"/>
      <c r="C411" s="227"/>
      <c r="D411" s="219" t="s">
        <v>169</v>
      </c>
      <c r="E411" s="228" t="s">
        <v>31</v>
      </c>
      <c r="F411" s="229" t="s">
        <v>946</v>
      </c>
      <c r="G411" s="227"/>
      <c r="H411" s="230">
        <v>218.80000000000001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169</v>
      </c>
      <c r="AU411" s="236" t="s">
        <v>21</v>
      </c>
      <c r="AV411" s="13" t="s">
        <v>21</v>
      </c>
      <c r="AW411" s="13" t="s">
        <v>37</v>
      </c>
      <c r="AX411" s="13" t="s">
        <v>76</v>
      </c>
      <c r="AY411" s="236" t="s">
        <v>126</v>
      </c>
    </row>
    <row r="412" s="14" customFormat="1">
      <c r="A412" s="14"/>
      <c r="B412" s="237"/>
      <c r="C412" s="238"/>
      <c r="D412" s="219" t="s">
        <v>169</v>
      </c>
      <c r="E412" s="239" t="s">
        <v>31</v>
      </c>
      <c r="F412" s="240" t="s">
        <v>171</v>
      </c>
      <c r="G412" s="238"/>
      <c r="H412" s="241">
        <v>218.80000000000001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169</v>
      </c>
      <c r="AU412" s="247" t="s">
        <v>21</v>
      </c>
      <c r="AV412" s="14" t="s">
        <v>133</v>
      </c>
      <c r="AW412" s="14" t="s">
        <v>37</v>
      </c>
      <c r="AX412" s="14" t="s">
        <v>84</v>
      </c>
      <c r="AY412" s="247" t="s">
        <v>126</v>
      </c>
    </row>
    <row r="413" s="2" customFormat="1" ht="16.5" customHeight="1">
      <c r="A413" s="40"/>
      <c r="B413" s="41"/>
      <c r="C413" s="206" t="s">
        <v>525</v>
      </c>
      <c r="D413" s="206" t="s">
        <v>128</v>
      </c>
      <c r="E413" s="207" t="s">
        <v>717</v>
      </c>
      <c r="F413" s="208" t="s">
        <v>718</v>
      </c>
      <c r="G413" s="209" t="s">
        <v>217</v>
      </c>
      <c r="H413" s="210">
        <v>26.931999999999999</v>
      </c>
      <c r="I413" s="211"/>
      <c r="J413" s="212">
        <f>ROUND(I413*H413,2)</f>
        <v>0</v>
      </c>
      <c r="K413" s="208" t="s">
        <v>132</v>
      </c>
      <c r="L413" s="46"/>
      <c r="M413" s="213" t="s">
        <v>31</v>
      </c>
      <c r="N413" s="214" t="s">
        <v>47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133</v>
      </c>
      <c r="AT413" s="217" t="s">
        <v>128</v>
      </c>
      <c r="AU413" s="217" t="s">
        <v>21</v>
      </c>
      <c r="AY413" s="19" t="s">
        <v>126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84</v>
      </c>
      <c r="BK413" s="218">
        <f>ROUND(I413*H413,2)</f>
        <v>0</v>
      </c>
      <c r="BL413" s="19" t="s">
        <v>133</v>
      </c>
      <c r="BM413" s="217" t="s">
        <v>947</v>
      </c>
    </row>
    <row r="414" s="2" customFormat="1">
      <c r="A414" s="40"/>
      <c r="B414" s="41"/>
      <c r="C414" s="42"/>
      <c r="D414" s="219" t="s">
        <v>135</v>
      </c>
      <c r="E414" s="42"/>
      <c r="F414" s="220" t="s">
        <v>720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135</v>
      </c>
      <c r="AU414" s="19" t="s">
        <v>21</v>
      </c>
    </row>
    <row r="415" s="2" customFormat="1">
      <c r="A415" s="40"/>
      <c r="B415" s="41"/>
      <c r="C415" s="42"/>
      <c r="D415" s="224" t="s">
        <v>137</v>
      </c>
      <c r="E415" s="42"/>
      <c r="F415" s="225" t="s">
        <v>721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137</v>
      </c>
      <c r="AU415" s="19" t="s">
        <v>21</v>
      </c>
    </row>
    <row r="416" s="2" customFormat="1" ht="21.75" customHeight="1">
      <c r="A416" s="40"/>
      <c r="B416" s="41"/>
      <c r="C416" s="206" t="s">
        <v>948</v>
      </c>
      <c r="D416" s="206" t="s">
        <v>128</v>
      </c>
      <c r="E416" s="207" t="s">
        <v>949</v>
      </c>
      <c r="F416" s="208" t="s">
        <v>950</v>
      </c>
      <c r="G416" s="209" t="s">
        <v>217</v>
      </c>
      <c r="H416" s="210">
        <v>13.675000000000001</v>
      </c>
      <c r="I416" s="211"/>
      <c r="J416" s="212">
        <f>ROUND(I416*H416,2)</f>
        <v>0</v>
      </c>
      <c r="K416" s="208" t="s">
        <v>132</v>
      </c>
      <c r="L416" s="46"/>
      <c r="M416" s="213" t="s">
        <v>31</v>
      </c>
      <c r="N416" s="214" t="s">
        <v>47</v>
      </c>
      <c r="O416" s="86"/>
      <c r="P416" s="215">
        <f>O416*H416</f>
        <v>0</v>
      </c>
      <c r="Q416" s="215">
        <v>0</v>
      </c>
      <c r="R416" s="215">
        <f>Q416*H416</f>
        <v>0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133</v>
      </c>
      <c r="AT416" s="217" t="s">
        <v>128</v>
      </c>
      <c r="AU416" s="217" t="s">
        <v>21</v>
      </c>
      <c r="AY416" s="19" t="s">
        <v>126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84</v>
      </c>
      <c r="BK416" s="218">
        <f>ROUND(I416*H416,2)</f>
        <v>0</v>
      </c>
      <c r="BL416" s="19" t="s">
        <v>133</v>
      </c>
      <c r="BM416" s="217" t="s">
        <v>951</v>
      </c>
    </row>
    <row r="417" s="2" customFormat="1">
      <c r="A417" s="40"/>
      <c r="B417" s="41"/>
      <c r="C417" s="42"/>
      <c r="D417" s="219" t="s">
        <v>135</v>
      </c>
      <c r="E417" s="42"/>
      <c r="F417" s="220" t="s">
        <v>952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135</v>
      </c>
      <c r="AU417" s="19" t="s">
        <v>21</v>
      </c>
    </row>
    <row r="418" s="2" customFormat="1">
      <c r="A418" s="40"/>
      <c r="B418" s="41"/>
      <c r="C418" s="42"/>
      <c r="D418" s="224" t="s">
        <v>137</v>
      </c>
      <c r="E418" s="42"/>
      <c r="F418" s="225" t="s">
        <v>953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137</v>
      </c>
      <c r="AU418" s="19" t="s">
        <v>21</v>
      </c>
    </row>
    <row r="419" s="2" customFormat="1" ht="21.75" customHeight="1">
      <c r="A419" s="40"/>
      <c r="B419" s="41"/>
      <c r="C419" s="206" t="s">
        <v>954</v>
      </c>
      <c r="D419" s="206" t="s">
        <v>128</v>
      </c>
      <c r="E419" s="207" t="s">
        <v>729</v>
      </c>
      <c r="F419" s="208" t="s">
        <v>730</v>
      </c>
      <c r="G419" s="209" t="s">
        <v>217</v>
      </c>
      <c r="H419" s="210">
        <v>5.9969999999999999</v>
      </c>
      <c r="I419" s="211"/>
      <c r="J419" s="212">
        <f>ROUND(I419*H419,2)</f>
        <v>0</v>
      </c>
      <c r="K419" s="208" t="s">
        <v>132</v>
      </c>
      <c r="L419" s="46"/>
      <c r="M419" s="213" t="s">
        <v>31</v>
      </c>
      <c r="N419" s="214" t="s">
        <v>47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133</v>
      </c>
      <c r="AT419" s="217" t="s">
        <v>128</v>
      </c>
      <c r="AU419" s="217" t="s">
        <v>21</v>
      </c>
      <c r="AY419" s="19" t="s">
        <v>126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84</v>
      </c>
      <c r="BK419" s="218">
        <f>ROUND(I419*H419,2)</f>
        <v>0</v>
      </c>
      <c r="BL419" s="19" t="s">
        <v>133</v>
      </c>
      <c r="BM419" s="217" t="s">
        <v>955</v>
      </c>
    </row>
    <row r="420" s="2" customFormat="1">
      <c r="A420" s="40"/>
      <c r="B420" s="41"/>
      <c r="C420" s="42"/>
      <c r="D420" s="219" t="s">
        <v>135</v>
      </c>
      <c r="E420" s="42"/>
      <c r="F420" s="220" t="s">
        <v>732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135</v>
      </c>
      <c r="AU420" s="19" t="s">
        <v>21</v>
      </c>
    </row>
    <row r="421" s="2" customFormat="1">
      <c r="A421" s="40"/>
      <c r="B421" s="41"/>
      <c r="C421" s="42"/>
      <c r="D421" s="224" t="s">
        <v>137</v>
      </c>
      <c r="E421" s="42"/>
      <c r="F421" s="225" t="s">
        <v>733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137</v>
      </c>
      <c r="AU421" s="19" t="s">
        <v>21</v>
      </c>
    </row>
    <row r="422" s="13" customFormat="1">
      <c r="A422" s="13"/>
      <c r="B422" s="226"/>
      <c r="C422" s="227"/>
      <c r="D422" s="219" t="s">
        <v>169</v>
      </c>
      <c r="E422" s="228" t="s">
        <v>31</v>
      </c>
      <c r="F422" s="229" t="s">
        <v>956</v>
      </c>
      <c r="G422" s="227"/>
      <c r="H422" s="230">
        <v>5.9969999999999999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169</v>
      </c>
      <c r="AU422" s="236" t="s">
        <v>21</v>
      </c>
      <c r="AV422" s="13" t="s">
        <v>21</v>
      </c>
      <c r="AW422" s="13" t="s">
        <v>37</v>
      </c>
      <c r="AX422" s="13" t="s">
        <v>76</v>
      </c>
      <c r="AY422" s="236" t="s">
        <v>126</v>
      </c>
    </row>
    <row r="423" s="14" customFormat="1">
      <c r="A423" s="14"/>
      <c r="B423" s="237"/>
      <c r="C423" s="238"/>
      <c r="D423" s="219" t="s">
        <v>169</v>
      </c>
      <c r="E423" s="239" t="s">
        <v>31</v>
      </c>
      <c r="F423" s="240" t="s">
        <v>171</v>
      </c>
      <c r="G423" s="238"/>
      <c r="H423" s="241">
        <v>5.9969999999999999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7" t="s">
        <v>169</v>
      </c>
      <c r="AU423" s="247" t="s">
        <v>21</v>
      </c>
      <c r="AV423" s="14" t="s">
        <v>133</v>
      </c>
      <c r="AW423" s="14" t="s">
        <v>37</v>
      </c>
      <c r="AX423" s="14" t="s">
        <v>84</v>
      </c>
      <c r="AY423" s="247" t="s">
        <v>126</v>
      </c>
    </row>
    <row r="424" s="2" customFormat="1" ht="16.5" customHeight="1">
      <c r="A424" s="40"/>
      <c r="B424" s="41"/>
      <c r="C424" s="206" t="s">
        <v>957</v>
      </c>
      <c r="D424" s="206" t="s">
        <v>128</v>
      </c>
      <c r="E424" s="207" t="s">
        <v>736</v>
      </c>
      <c r="F424" s="208" t="s">
        <v>737</v>
      </c>
      <c r="G424" s="209" t="s">
        <v>217</v>
      </c>
      <c r="H424" s="210">
        <v>7.2599999999999998</v>
      </c>
      <c r="I424" s="211"/>
      <c r="J424" s="212">
        <f>ROUND(I424*H424,2)</f>
        <v>0</v>
      </c>
      <c r="K424" s="208" t="s">
        <v>132</v>
      </c>
      <c r="L424" s="46"/>
      <c r="M424" s="213" t="s">
        <v>31</v>
      </c>
      <c r="N424" s="214" t="s">
        <v>47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133</v>
      </c>
      <c r="AT424" s="217" t="s">
        <v>128</v>
      </c>
      <c r="AU424" s="217" t="s">
        <v>21</v>
      </c>
      <c r="AY424" s="19" t="s">
        <v>126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84</v>
      </c>
      <c r="BK424" s="218">
        <f>ROUND(I424*H424,2)</f>
        <v>0</v>
      </c>
      <c r="BL424" s="19" t="s">
        <v>133</v>
      </c>
      <c r="BM424" s="217" t="s">
        <v>958</v>
      </c>
    </row>
    <row r="425" s="2" customFormat="1">
      <c r="A425" s="40"/>
      <c r="B425" s="41"/>
      <c r="C425" s="42"/>
      <c r="D425" s="219" t="s">
        <v>135</v>
      </c>
      <c r="E425" s="42"/>
      <c r="F425" s="220" t="s">
        <v>739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135</v>
      </c>
      <c r="AU425" s="19" t="s">
        <v>21</v>
      </c>
    </row>
    <row r="426" s="2" customFormat="1">
      <c r="A426" s="40"/>
      <c r="B426" s="41"/>
      <c r="C426" s="42"/>
      <c r="D426" s="224" t="s">
        <v>137</v>
      </c>
      <c r="E426" s="42"/>
      <c r="F426" s="225" t="s">
        <v>740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137</v>
      </c>
      <c r="AU426" s="19" t="s">
        <v>21</v>
      </c>
    </row>
    <row r="427" s="13" customFormat="1">
      <c r="A427" s="13"/>
      <c r="B427" s="226"/>
      <c r="C427" s="227"/>
      <c r="D427" s="219" t="s">
        <v>169</v>
      </c>
      <c r="E427" s="228" t="s">
        <v>31</v>
      </c>
      <c r="F427" s="229" t="s">
        <v>959</v>
      </c>
      <c r="G427" s="227"/>
      <c r="H427" s="230">
        <v>7.2599999999999998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169</v>
      </c>
      <c r="AU427" s="236" t="s">
        <v>21</v>
      </c>
      <c r="AV427" s="13" t="s">
        <v>21</v>
      </c>
      <c r="AW427" s="13" t="s">
        <v>37</v>
      </c>
      <c r="AX427" s="13" t="s">
        <v>76</v>
      </c>
      <c r="AY427" s="236" t="s">
        <v>126</v>
      </c>
    </row>
    <row r="428" s="14" customFormat="1">
      <c r="A428" s="14"/>
      <c r="B428" s="237"/>
      <c r="C428" s="238"/>
      <c r="D428" s="219" t="s">
        <v>169</v>
      </c>
      <c r="E428" s="239" t="s">
        <v>31</v>
      </c>
      <c r="F428" s="240" t="s">
        <v>171</v>
      </c>
      <c r="G428" s="238"/>
      <c r="H428" s="241">
        <v>7.2599999999999998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169</v>
      </c>
      <c r="AU428" s="247" t="s">
        <v>21</v>
      </c>
      <c r="AV428" s="14" t="s">
        <v>133</v>
      </c>
      <c r="AW428" s="14" t="s">
        <v>37</v>
      </c>
      <c r="AX428" s="14" t="s">
        <v>84</v>
      </c>
      <c r="AY428" s="247" t="s">
        <v>126</v>
      </c>
    </row>
    <row r="429" s="12" customFormat="1" ht="22.8" customHeight="1">
      <c r="A429" s="12"/>
      <c r="B429" s="190"/>
      <c r="C429" s="191"/>
      <c r="D429" s="192" t="s">
        <v>75</v>
      </c>
      <c r="E429" s="204" t="s">
        <v>264</v>
      </c>
      <c r="F429" s="204" t="s">
        <v>265</v>
      </c>
      <c r="G429" s="191"/>
      <c r="H429" s="191"/>
      <c r="I429" s="194"/>
      <c r="J429" s="205">
        <f>BK429</f>
        <v>0</v>
      </c>
      <c r="K429" s="191"/>
      <c r="L429" s="196"/>
      <c r="M429" s="197"/>
      <c r="N429" s="198"/>
      <c r="O429" s="198"/>
      <c r="P429" s="199">
        <f>SUM(P430:P432)</f>
        <v>0</v>
      </c>
      <c r="Q429" s="198"/>
      <c r="R429" s="199">
        <f>SUM(R430:R432)</f>
        <v>0</v>
      </c>
      <c r="S429" s="198"/>
      <c r="T429" s="200">
        <f>SUM(T430:T432)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1" t="s">
        <v>84</v>
      </c>
      <c r="AT429" s="202" t="s">
        <v>75</v>
      </c>
      <c r="AU429" s="202" t="s">
        <v>84</v>
      </c>
      <c r="AY429" s="201" t="s">
        <v>126</v>
      </c>
      <c r="BK429" s="203">
        <f>SUM(BK430:BK432)</f>
        <v>0</v>
      </c>
    </row>
    <row r="430" s="2" customFormat="1" ht="16.5" customHeight="1">
      <c r="A430" s="40"/>
      <c r="B430" s="41"/>
      <c r="C430" s="206" t="s">
        <v>960</v>
      </c>
      <c r="D430" s="206" t="s">
        <v>128</v>
      </c>
      <c r="E430" s="207" t="s">
        <v>267</v>
      </c>
      <c r="F430" s="208" t="s">
        <v>268</v>
      </c>
      <c r="G430" s="209" t="s">
        <v>217</v>
      </c>
      <c r="H430" s="210">
        <v>49.338000000000001</v>
      </c>
      <c r="I430" s="211"/>
      <c r="J430" s="212">
        <f>ROUND(I430*H430,2)</f>
        <v>0</v>
      </c>
      <c r="K430" s="208" t="s">
        <v>132</v>
      </c>
      <c r="L430" s="46"/>
      <c r="M430" s="213" t="s">
        <v>31</v>
      </c>
      <c r="N430" s="214" t="s">
        <v>47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133</v>
      </c>
      <c r="AT430" s="217" t="s">
        <v>128</v>
      </c>
      <c r="AU430" s="217" t="s">
        <v>21</v>
      </c>
      <c r="AY430" s="19" t="s">
        <v>126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84</v>
      </c>
      <c r="BK430" s="218">
        <f>ROUND(I430*H430,2)</f>
        <v>0</v>
      </c>
      <c r="BL430" s="19" t="s">
        <v>133</v>
      </c>
      <c r="BM430" s="217" t="s">
        <v>961</v>
      </c>
    </row>
    <row r="431" s="2" customFormat="1">
      <c r="A431" s="40"/>
      <c r="B431" s="41"/>
      <c r="C431" s="42"/>
      <c r="D431" s="219" t="s">
        <v>135</v>
      </c>
      <c r="E431" s="42"/>
      <c r="F431" s="220" t="s">
        <v>270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135</v>
      </c>
      <c r="AU431" s="19" t="s">
        <v>21</v>
      </c>
    </row>
    <row r="432" s="2" customFormat="1">
      <c r="A432" s="40"/>
      <c r="B432" s="41"/>
      <c r="C432" s="42"/>
      <c r="D432" s="224" t="s">
        <v>137</v>
      </c>
      <c r="E432" s="42"/>
      <c r="F432" s="225" t="s">
        <v>271</v>
      </c>
      <c r="G432" s="42"/>
      <c r="H432" s="42"/>
      <c r="I432" s="221"/>
      <c r="J432" s="42"/>
      <c r="K432" s="42"/>
      <c r="L432" s="46"/>
      <c r="M432" s="248"/>
      <c r="N432" s="249"/>
      <c r="O432" s="250"/>
      <c r="P432" s="250"/>
      <c r="Q432" s="250"/>
      <c r="R432" s="250"/>
      <c r="S432" s="250"/>
      <c r="T432" s="251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137</v>
      </c>
      <c r="AU432" s="19" t="s">
        <v>21</v>
      </c>
    </row>
    <row r="433" s="2" customFormat="1" ht="6.96" customHeight="1">
      <c r="A433" s="40"/>
      <c r="B433" s="61"/>
      <c r="C433" s="62"/>
      <c r="D433" s="62"/>
      <c r="E433" s="62"/>
      <c r="F433" s="62"/>
      <c r="G433" s="62"/>
      <c r="H433" s="62"/>
      <c r="I433" s="62"/>
      <c r="J433" s="62"/>
      <c r="K433" s="62"/>
      <c r="L433" s="46"/>
      <c r="M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</row>
  </sheetData>
  <sheetProtection sheet="1" autoFilter="0" formatColumns="0" formatRows="0" objects="1" scenarios="1" spinCount="100000" saltValue="13yNMi+qSDzgBL+Td41pnXf1A0trEKKVpJkMKjLiO2zMS6uWZ+dV1mVbGZYl4BGFwv2mtHXQ7J6HMiK0ihfYIQ==" hashValue="r0421RFwXG1Td/TBGJ3SJFoA5nFWNYhkiMxgpOBl67xae7YtdLd7WcGAbOKOoDkbLR7B5K16GYiY5sPRgUxrgw==" algorithmName="SHA-512" password="CC35"/>
  <autoFilter ref="C87:K43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1_02/113107423"/>
    <hyperlink ref="F98" r:id="rId2" display="https://podminky.urs.cz/item/CS_URS_2021_02/113154123"/>
    <hyperlink ref="F104" r:id="rId3" display="https://podminky.urs.cz/item/CS_URS_2021_02/119001412"/>
    <hyperlink ref="F109" r:id="rId4" display="https://podminky.urs.cz/item/CS_URS_2021_02/119002411"/>
    <hyperlink ref="F114" r:id="rId5" display="https://podminky.urs.cz/item/CS_URS_2021_02/119002412"/>
    <hyperlink ref="F117" r:id="rId6" display="https://podminky.urs.cz/item/CS_URS_2021_02/119003131"/>
    <hyperlink ref="F122" r:id="rId7" display="https://podminky.urs.cz/item/CS_URS_2021_02/119003132"/>
    <hyperlink ref="F125" r:id="rId8" display="https://podminky.urs.cz/item/CS_URS_2021_02/119004111"/>
    <hyperlink ref="F130" r:id="rId9" display="https://podminky.urs.cz/item/CS_URS_2021_02/119004112"/>
    <hyperlink ref="F133" r:id="rId10" display="https://podminky.urs.cz/item/CS_URS_2021_02/121151104"/>
    <hyperlink ref="F138" r:id="rId11" display="https://podminky.urs.cz/item/CS_URS_2021_02/132254204"/>
    <hyperlink ref="F149" r:id="rId12" display="https://podminky.urs.cz/item/CS_URS_2021_02/132354204"/>
    <hyperlink ref="F154" r:id="rId13" display="https://podminky.urs.cz/item/CS_URS_2021_02/151101102"/>
    <hyperlink ref="F160" r:id="rId14" display="https://podminky.urs.cz/item/CS_URS_2021_02/151101112"/>
    <hyperlink ref="F167" r:id="rId15" display="https://podminky.urs.cz/item/CS_URS_2021_02/60554243"/>
    <hyperlink ref="F172" r:id="rId16" display="https://podminky.urs.cz/item/CS_URS_2021_02/162351103"/>
    <hyperlink ref="F177" r:id="rId17" display="https://podminky.urs.cz/item/CS_URS_2021_02/162351123"/>
    <hyperlink ref="F182" r:id="rId18" display="https://podminky.urs.cz/item/CS_URS_2021_02/162751117"/>
    <hyperlink ref="F190" r:id="rId19" display="https://podminky.urs.cz/item/CS_URS_2021_02/162751119"/>
    <hyperlink ref="F195" r:id="rId20" display="https://podminky.urs.cz/item/CS_URS_2021_02/162751137"/>
    <hyperlink ref="F200" r:id="rId21" display="https://podminky.urs.cz/item/CS_URS_2021_02/162751139"/>
    <hyperlink ref="F205" r:id="rId22" display="https://podminky.urs.cz/item/CS_URS_2021_02/167151111"/>
    <hyperlink ref="F211" r:id="rId23" display="https://podminky.urs.cz/item/CS_URS_2021_02/167151112"/>
    <hyperlink ref="F214" r:id="rId24" display="https://podminky.urs.cz/item/CS_URS_2021_02/171201231"/>
    <hyperlink ref="F219" r:id="rId25" display="https://podminky.urs.cz/item/CS_URS_2021_02/171251201"/>
    <hyperlink ref="F224" r:id="rId26" display="https://podminky.urs.cz/item/CS_URS_2021_02/174151101"/>
    <hyperlink ref="F230" r:id="rId27" display="https://podminky.urs.cz/item/CS_URS_2021_02/58331200"/>
    <hyperlink ref="F235" r:id="rId28" display="https://podminky.urs.cz/item/CS_URS_2021_02/181351004"/>
    <hyperlink ref="F238" r:id="rId29" display="https://podminky.urs.cz/item/CS_URS_2021_02/181411121"/>
    <hyperlink ref="F241" r:id="rId30" display="https://podminky.urs.cz/item/CS_URS_2021_02/00572472"/>
    <hyperlink ref="F248" r:id="rId31" display="https://podminky.urs.cz/item/CS_URS_2021_02/212752401"/>
    <hyperlink ref="F251" r:id="rId32" display="https://podminky.urs.cz/item/CS_URS_2021_02/213141111"/>
    <hyperlink ref="F256" r:id="rId33" display="https://podminky.urs.cz/item/CS_URS_2021_02/69311080"/>
    <hyperlink ref="F262" r:id="rId34" display="https://podminky.urs.cz/item/CS_URS_2021_02/270210113"/>
    <hyperlink ref="F268" r:id="rId35" display="https://podminky.urs.cz/item/CS_URS_2021_02/321213114"/>
    <hyperlink ref="F273" r:id="rId36" display="https://podminky.urs.cz/item/CS_URS_2021_02/321351010"/>
    <hyperlink ref="F278" r:id="rId37" display="https://podminky.urs.cz/item/CS_URS_2021_02/321352010"/>
    <hyperlink ref="F285" r:id="rId38" display="https://podminky.urs.cz/item/CS_URS_2021_02/359901211"/>
    <hyperlink ref="F289" r:id="rId39" display="https://podminky.urs.cz/item/CS_URS_2021_02/452311141"/>
    <hyperlink ref="F294" r:id="rId40" display="https://podminky.urs.cz/item/CS_URS_2021_02/452311161"/>
    <hyperlink ref="F299" r:id="rId41" display="https://podminky.urs.cz/item/CS_URS_2021_02/452312141"/>
    <hyperlink ref="F304" r:id="rId42" display="https://podminky.urs.cz/item/CS_URS_2021_02/452321161"/>
    <hyperlink ref="F310" r:id="rId43" display="https://podminky.urs.cz/item/CS_URS_2021_02/452351101"/>
    <hyperlink ref="F317" r:id="rId44" display="https://podminky.urs.cz/item/CS_URS_2021_02/452368113"/>
    <hyperlink ref="F323" r:id="rId45" display="https://podminky.urs.cz/item/CS_URS_2021_02/566901134"/>
    <hyperlink ref="F332" r:id="rId46" display="https://podminky.urs.cz/item/CS_URS_2021_02/572341111"/>
    <hyperlink ref="F337" r:id="rId47" display="https://podminky.urs.cz/item/CS_URS_2021_02/573211107"/>
    <hyperlink ref="F343" r:id="rId48" display="https://podminky.urs.cz/item/CS_URS_2021_02/871370320"/>
    <hyperlink ref="F346" r:id="rId49" display="https://podminky.urs.cz/item/CS_URS_2021_02/28617040"/>
    <hyperlink ref="F361" r:id="rId50" display="https://podminky.urs.cz/item/CS_URS_2021_02/894812326"/>
    <hyperlink ref="F364" r:id="rId51" display="https://podminky.urs.cz/item/CS_URS_2021_02/894812333"/>
    <hyperlink ref="F367" r:id="rId52" display="https://podminky.urs.cz/item/CS_URS_2021_02/894812339"/>
    <hyperlink ref="F370" r:id="rId53" display="https://podminky.urs.cz/item/CS_URS_2021_02/894812357"/>
    <hyperlink ref="F373" r:id="rId54" display="https://podminky.urs.cz/item/CS_URS_2021_02/899102112"/>
    <hyperlink ref="F382" r:id="rId55" display="https://podminky.urs.cz/item/CS_URS_2021_02/899623171"/>
    <hyperlink ref="F388" r:id="rId56" display="https://podminky.urs.cz/item/CS_URS_2021_02/899722114"/>
    <hyperlink ref="F394" r:id="rId57" display="https://podminky.urs.cz/item/CS_URS_2021_02/997221551"/>
    <hyperlink ref="F400" r:id="rId58" display="https://podminky.urs.cz/item/CS_URS_2021_02/997221559"/>
    <hyperlink ref="F405" r:id="rId59" display="https://podminky.urs.cz/item/CS_URS_2021_02/997221561"/>
    <hyperlink ref="F410" r:id="rId60" display="https://podminky.urs.cz/item/CS_URS_2021_02/997221569"/>
    <hyperlink ref="F415" r:id="rId61" display="https://podminky.urs.cz/item/CS_URS_2021_02/997221611"/>
    <hyperlink ref="F418" r:id="rId62" display="https://podminky.urs.cz/item/CS_URS_2021_02/997221615"/>
    <hyperlink ref="F421" r:id="rId63" display="https://podminky.urs.cz/item/CS_URS_2021_02/997221645"/>
    <hyperlink ref="F426" r:id="rId64" display="https://podminky.urs.cz/item/CS_URS_2021_02/997221655"/>
    <hyperlink ref="F432" r:id="rId65" display="https://podminky.urs.cz/item/CS_URS_2021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21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ENCOVANY_REKO MALÉ VODNÍ NÁDRŽE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99</v>
      </c>
      <c r="G12" s="40"/>
      <c r="H12" s="40"/>
      <c r="I12" s="134" t="s">
        <v>24</v>
      </c>
      <c r="J12" s="139" t="str">
        <f>'Rekapitulace stavby'!AN8</f>
        <v>6. 9. 2021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27</v>
      </c>
      <c r="J23" s="138" t="s">
        <v>31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</v>
      </c>
      <c r="F24" s="40"/>
      <c r="G24" s="40"/>
      <c r="H24" s="40"/>
      <c r="I24" s="134" t="s">
        <v>30</v>
      </c>
      <c r="J24" s="138" t="s">
        <v>31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ROUND((SUM(BE80:BE110)),  2)</f>
        <v>0</v>
      </c>
      <c r="G33" s="40"/>
      <c r="H33" s="40"/>
      <c r="I33" s="150">
        <v>0.20999999999999999</v>
      </c>
      <c r="J33" s="149">
        <f>ROUND(((SUM(BE80:BE110))*I33),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ROUND((SUM(BF80:BF110)),  2)</f>
        <v>0</v>
      </c>
      <c r="G34" s="40"/>
      <c r="H34" s="40"/>
      <c r="I34" s="150">
        <v>0.14999999999999999</v>
      </c>
      <c r="J34" s="149">
        <f>ROUND(((SUM(BF80:BF110))*I34),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ROUND((SUM(BG80:BG110)),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ROUND((SUM(BH80:BH110)),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ROUND((SUM(BI80:BI110)),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ENCOVANY_REKO MALÉ VODNÍ NÁDRŽE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VRN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Encovany</v>
      </c>
      <c r="G52" s="42"/>
      <c r="H52" s="42"/>
      <c r="I52" s="34" t="s">
        <v>24</v>
      </c>
      <c r="J52" s="74" t="str">
        <f>IF(J12="","",J12)</f>
        <v>6. 9. 2021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26</v>
      </c>
      <c r="D54" s="42"/>
      <c r="E54" s="42"/>
      <c r="F54" s="29" t="str">
        <f>E15</f>
        <v>Obec Polepy, Polepy 112, 411 47</v>
      </c>
      <c r="G54" s="42"/>
      <c r="H54" s="42"/>
      <c r="I54" s="34" t="s">
        <v>34</v>
      </c>
      <c r="J54" s="38" t="str">
        <f>E21</f>
        <v>AQUECON a.s., Čs.Legií 445/4, 415 01 Teplice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Miluše Vágnerová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963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111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ENCOVANY_REKO MALÉ VODNÍ NÁDRŽE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04 - VRN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>Encovany</v>
      </c>
      <c r="G74" s="42"/>
      <c r="H74" s="42"/>
      <c r="I74" s="34" t="s">
        <v>24</v>
      </c>
      <c r="J74" s="74" t="str">
        <f>IF(J12="","",J12)</f>
        <v>6. 9. 2021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26</v>
      </c>
      <c r="D76" s="42"/>
      <c r="E76" s="42"/>
      <c r="F76" s="29" t="str">
        <f>E15</f>
        <v>Obec Polepy, Polepy 112, 411 47</v>
      </c>
      <c r="G76" s="42"/>
      <c r="H76" s="42"/>
      <c r="I76" s="34" t="s">
        <v>34</v>
      </c>
      <c r="J76" s="38" t="str">
        <f>E21</f>
        <v>AQUECON a.s., Čs.Legií 445/4, 415 01 Teplice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32</v>
      </c>
      <c r="D77" s="42"/>
      <c r="E77" s="42"/>
      <c r="F77" s="29" t="str">
        <f>IF(E18="","",E18)</f>
        <v>Vyplň údaj</v>
      </c>
      <c r="G77" s="42"/>
      <c r="H77" s="42"/>
      <c r="I77" s="34" t="s">
        <v>38</v>
      </c>
      <c r="J77" s="38" t="str">
        <f>E24</f>
        <v>Miluše Vágnerová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112</v>
      </c>
      <c r="D79" s="182" t="s">
        <v>61</v>
      </c>
      <c r="E79" s="182" t="s">
        <v>57</v>
      </c>
      <c r="F79" s="182" t="s">
        <v>58</v>
      </c>
      <c r="G79" s="182" t="s">
        <v>113</v>
      </c>
      <c r="H79" s="182" t="s">
        <v>114</v>
      </c>
      <c r="I79" s="182" t="s">
        <v>115</v>
      </c>
      <c r="J79" s="182" t="s">
        <v>102</v>
      </c>
      <c r="K79" s="183" t="s">
        <v>116</v>
      </c>
      <c r="L79" s="184"/>
      <c r="M79" s="94" t="s">
        <v>31</v>
      </c>
      <c r="N79" s="95" t="s">
        <v>46</v>
      </c>
      <c r="O79" s="95" t="s">
        <v>117</v>
      </c>
      <c r="P79" s="95" t="s">
        <v>118</v>
      </c>
      <c r="Q79" s="95" t="s">
        <v>119</v>
      </c>
      <c r="R79" s="95" t="s">
        <v>120</v>
      </c>
      <c r="S79" s="95" t="s">
        <v>121</v>
      </c>
      <c r="T79" s="96" t="s">
        <v>122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123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75</v>
      </c>
      <c r="AU80" s="19" t="s">
        <v>103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75</v>
      </c>
      <c r="E81" s="193" t="s">
        <v>964</v>
      </c>
      <c r="F81" s="193" t="s">
        <v>965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SUM(P82:P110)</f>
        <v>0</v>
      </c>
      <c r="Q81" s="198"/>
      <c r="R81" s="199">
        <f>SUM(R82:R110)</f>
        <v>0</v>
      </c>
      <c r="S81" s="198"/>
      <c r="T81" s="200">
        <f>SUM(T82:T110)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158</v>
      </c>
      <c r="AT81" s="202" t="s">
        <v>75</v>
      </c>
      <c r="AU81" s="202" t="s">
        <v>76</v>
      </c>
      <c r="AY81" s="201" t="s">
        <v>126</v>
      </c>
      <c r="BK81" s="203">
        <f>SUM(BK82:BK110)</f>
        <v>0</v>
      </c>
    </row>
    <row r="82" s="2" customFormat="1" ht="16.5" customHeight="1">
      <c r="A82" s="40"/>
      <c r="B82" s="41"/>
      <c r="C82" s="206" t="s">
        <v>84</v>
      </c>
      <c r="D82" s="206" t="s">
        <v>128</v>
      </c>
      <c r="E82" s="207" t="s">
        <v>966</v>
      </c>
      <c r="F82" s="208" t="s">
        <v>967</v>
      </c>
      <c r="G82" s="209" t="s">
        <v>968</v>
      </c>
      <c r="H82" s="210">
        <v>1</v>
      </c>
      <c r="I82" s="211"/>
      <c r="J82" s="212">
        <f>ROUND(I82*H82,2)</f>
        <v>0</v>
      </c>
      <c r="K82" s="208" t="s">
        <v>31</v>
      </c>
      <c r="L82" s="46"/>
      <c r="M82" s="213" t="s">
        <v>31</v>
      </c>
      <c r="N82" s="214" t="s">
        <v>47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969</v>
      </c>
      <c r="AT82" s="217" t="s">
        <v>128</v>
      </c>
      <c r="AU82" s="217" t="s">
        <v>84</v>
      </c>
      <c r="AY82" s="19" t="s">
        <v>126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84</v>
      </c>
      <c r="BK82" s="218">
        <f>ROUND(I82*H82,2)</f>
        <v>0</v>
      </c>
      <c r="BL82" s="19" t="s">
        <v>969</v>
      </c>
      <c r="BM82" s="217" t="s">
        <v>970</v>
      </c>
    </row>
    <row r="83" s="2" customFormat="1">
      <c r="A83" s="40"/>
      <c r="B83" s="41"/>
      <c r="C83" s="42"/>
      <c r="D83" s="219" t="s">
        <v>135</v>
      </c>
      <c r="E83" s="42"/>
      <c r="F83" s="220" t="s">
        <v>967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135</v>
      </c>
      <c r="AU83" s="19" t="s">
        <v>84</v>
      </c>
    </row>
    <row r="84" s="13" customFormat="1">
      <c r="A84" s="13"/>
      <c r="B84" s="226"/>
      <c r="C84" s="227"/>
      <c r="D84" s="219" t="s">
        <v>169</v>
      </c>
      <c r="E84" s="228" t="s">
        <v>31</v>
      </c>
      <c r="F84" s="229" t="s">
        <v>84</v>
      </c>
      <c r="G84" s="227"/>
      <c r="H84" s="230">
        <v>1</v>
      </c>
      <c r="I84" s="231"/>
      <c r="J84" s="227"/>
      <c r="K84" s="227"/>
      <c r="L84" s="232"/>
      <c r="M84" s="233"/>
      <c r="N84" s="234"/>
      <c r="O84" s="234"/>
      <c r="P84" s="234"/>
      <c r="Q84" s="234"/>
      <c r="R84" s="234"/>
      <c r="S84" s="234"/>
      <c r="T84" s="235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6" t="s">
        <v>169</v>
      </c>
      <c r="AU84" s="236" t="s">
        <v>84</v>
      </c>
      <c r="AV84" s="13" t="s">
        <v>21</v>
      </c>
      <c r="AW84" s="13" t="s">
        <v>37</v>
      </c>
      <c r="AX84" s="13" t="s">
        <v>84</v>
      </c>
      <c r="AY84" s="236" t="s">
        <v>126</v>
      </c>
    </row>
    <row r="85" s="2" customFormat="1" ht="16.5" customHeight="1">
      <c r="A85" s="40"/>
      <c r="B85" s="41"/>
      <c r="C85" s="206" t="s">
        <v>21</v>
      </c>
      <c r="D85" s="206" t="s">
        <v>128</v>
      </c>
      <c r="E85" s="207" t="s">
        <v>971</v>
      </c>
      <c r="F85" s="208" t="s">
        <v>972</v>
      </c>
      <c r="G85" s="209" t="s">
        <v>968</v>
      </c>
      <c r="H85" s="210">
        <v>1</v>
      </c>
      <c r="I85" s="211"/>
      <c r="J85" s="212">
        <f>ROUND(I85*H85,2)</f>
        <v>0</v>
      </c>
      <c r="K85" s="208" t="s">
        <v>31</v>
      </c>
      <c r="L85" s="46"/>
      <c r="M85" s="213" t="s">
        <v>31</v>
      </c>
      <c r="N85" s="214" t="s">
        <v>47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969</v>
      </c>
      <c r="AT85" s="217" t="s">
        <v>128</v>
      </c>
      <c r="AU85" s="217" t="s">
        <v>84</v>
      </c>
      <c r="AY85" s="19" t="s">
        <v>126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84</v>
      </c>
      <c r="BK85" s="218">
        <f>ROUND(I85*H85,2)</f>
        <v>0</v>
      </c>
      <c r="BL85" s="19" t="s">
        <v>969</v>
      </c>
      <c r="BM85" s="217" t="s">
        <v>973</v>
      </c>
    </row>
    <row r="86" s="2" customFormat="1">
      <c r="A86" s="40"/>
      <c r="B86" s="41"/>
      <c r="C86" s="42"/>
      <c r="D86" s="219" t="s">
        <v>135</v>
      </c>
      <c r="E86" s="42"/>
      <c r="F86" s="220" t="s">
        <v>972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135</v>
      </c>
      <c r="AU86" s="19" t="s">
        <v>84</v>
      </c>
    </row>
    <row r="87" s="13" customFormat="1">
      <c r="A87" s="13"/>
      <c r="B87" s="226"/>
      <c r="C87" s="227"/>
      <c r="D87" s="219" t="s">
        <v>169</v>
      </c>
      <c r="E87" s="228" t="s">
        <v>31</v>
      </c>
      <c r="F87" s="229" t="s">
        <v>84</v>
      </c>
      <c r="G87" s="227"/>
      <c r="H87" s="230">
        <v>1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169</v>
      </c>
      <c r="AU87" s="236" t="s">
        <v>84</v>
      </c>
      <c r="AV87" s="13" t="s">
        <v>21</v>
      </c>
      <c r="AW87" s="13" t="s">
        <v>37</v>
      </c>
      <c r="AX87" s="13" t="s">
        <v>84</v>
      </c>
      <c r="AY87" s="236" t="s">
        <v>126</v>
      </c>
    </row>
    <row r="88" s="2" customFormat="1" ht="16.5" customHeight="1">
      <c r="A88" s="40"/>
      <c r="B88" s="41"/>
      <c r="C88" s="206" t="s">
        <v>145</v>
      </c>
      <c r="D88" s="206" t="s">
        <v>128</v>
      </c>
      <c r="E88" s="207" t="s">
        <v>974</v>
      </c>
      <c r="F88" s="208" t="s">
        <v>975</v>
      </c>
      <c r="G88" s="209" t="s">
        <v>968</v>
      </c>
      <c r="H88" s="210">
        <v>1</v>
      </c>
      <c r="I88" s="211"/>
      <c r="J88" s="212">
        <f>ROUND(I88*H88,2)</f>
        <v>0</v>
      </c>
      <c r="K88" s="208" t="s">
        <v>31</v>
      </c>
      <c r="L88" s="46"/>
      <c r="M88" s="213" t="s">
        <v>31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969</v>
      </c>
      <c r="AT88" s="217" t="s">
        <v>128</v>
      </c>
      <c r="AU88" s="217" t="s">
        <v>84</v>
      </c>
      <c r="AY88" s="19" t="s">
        <v>126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969</v>
      </c>
      <c r="BM88" s="217" t="s">
        <v>976</v>
      </c>
    </row>
    <row r="89" s="2" customFormat="1">
      <c r="A89" s="40"/>
      <c r="B89" s="41"/>
      <c r="C89" s="42"/>
      <c r="D89" s="219" t="s">
        <v>135</v>
      </c>
      <c r="E89" s="42"/>
      <c r="F89" s="220" t="s">
        <v>977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135</v>
      </c>
      <c r="AU89" s="19" t="s">
        <v>84</v>
      </c>
    </row>
    <row r="90" s="13" customFormat="1">
      <c r="A90" s="13"/>
      <c r="B90" s="226"/>
      <c r="C90" s="227"/>
      <c r="D90" s="219" t="s">
        <v>169</v>
      </c>
      <c r="E90" s="228" t="s">
        <v>31</v>
      </c>
      <c r="F90" s="229" t="s">
        <v>84</v>
      </c>
      <c r="G90" s="227"/>
      <c r="H90" s="230">
        <v>1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169</v>
      </c>
      <c r="AU90" s="236" t="s">
        <v>84</v>
      </c>
      <c r="AV90" s="13" t="s">
        <v>21</v>
      </c>
      <c r="AW90" s="13" t="s">
        <v>37</v>
      </c>
      <c r="AX90" s="13" t="s">
        <v>84</v>
      </c>
      <c r="AY90" s="236" t="s">
        <v>126</v>
      </c>
    </row>
    <row r="91" s="2" customFormat="1" ht="16.5" customHeight="1">
      <c r="A91" s="40"/>
      <c r="B91" s="41"/>
      <c r="C91" s="206" t="s">
        <v>133</v>
      </c>
      <c r="D91" s="206" t="s">
        <v>128</v>
      </c>
      <c r="E91" s="207" t="s">
        <v>978</v>
      </c>
      <c r="F91" s="208" t="s">
        <v>979</v>
      </c>
      <c r="G91" s="209" t="s">
        <v>968</v>
      </c>
      <c r="H91" s="210">
        <v>1</v>
      </c>
      <c r="I91" s="211"/>
      <c r="J91" s="212">
        <f>ROUND(I91*H91,2)</f>
        <v>0</v>
      </c>
      <c r="K91" s="208" t="s">
        <v>31</v>
      </c>
      <c r="L91" s="46"/>
      <c r="M91" s="213" t="s">
        <v>31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969</v>
      </c>
      <c r="AT91" s="217" t="s">
        <v>128</v>
      </c>
      <c r="AU91" s="217" t="s">
        <v>84</v>
      </c>
      <c r="AY91" s="19" t="s">
        <v>126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84</v>
      </c>
      <c r="BK91" s="218">
        <f>ROUND(I91*H91,2)</f>
        <v>0</v>
      </c>
      <c r="BL91" s="19" t="s">
        <v>969</v>
      </c>
      <c r="BM91" s="217" t="s">
        <v>980</v>
      </c>
    </row>
    <row r="92" s="2" customFormat="1">
      <c r="A92" s="40"/>
      <c r="B92" s="41"/>
      <c r="C92" s="42"/>
      <c r="D92" s="219" t="s">
        <v>135</v>
      </c>
      <c r="E92" s="42"/>
      <c r="F92" s="220" t="s">
        <v>979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135</v>
      </c>
      <c r="AU92" s="19" t="s">
        <v>84</v>
      </c>
    </row>
    <row r="93" s="13" customFormat="1">
      <c r="A93" s="13"/>
      <c r="B93" s="226"/>
      <c r="C93" s="227"/>
      <c r="D93" s="219" t="s">
        <v>169</v>
      </c>
      <c r="E93" s="228" t="s">
        <v>31</v>
      </c>
      <c r="F93" s="229" t="s">
        <v>84</v>
      </c>
      <c r="G93" s="227"/>
      <c r="H93" s="230">
        <v>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169</v>
      </c>
      <c r="AU93" s="236" t="s">
        <v>84</v>
      </c>
      <c r="AV93" s="13" t="s">
        <v>21</v>
      </c>
      <c r="AW93" s="13" t="s">
        <v>37</v>
      </c>
      <c r="AX93" s="13" t="s">
        <v>84</v>
      </c>
      <c r="AY93" s="236" t="s">
        <v>126</v>
      </c>
    </row>
    <row r="94" s="2" customFormat="1" ht="16.5" customHeight="1">
      <c r="A94" s="40"/>
      <c r="B94" s="41"/>
      <c r="C94" s="206" t="s">
        <v>158</v>
      </c>
      <c r="D94" s="206" t="s">
        <v>128</v>
      </c>
      <c r="E94" s="207" t="s">
        <v>981</v>
      </c>
      <c r="F94" s="208" t="s">
        <v>982</v>
      </c>
      <c r="G94" s="209" t="s">
        <v>968</v>
      </c>
      <c r="H94" s="210">
        <v>1</v>
      </c>
      <c r="I94" s="211"/>
      <c r="J94" s="212">
        <f>ROUND(I94*H94,2)</f>
        <v>0</v>
      </c>
      <c r="K94" s="208" t="s">
        <v>31</v>
      </c>
      <c r="L94" s="46"/>
      <c r="M94" s="213" t="s">
        <v>31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969</v>
      </c>
      <c r="AT94" s="217" t="s">
        <v>128</v>
      </c>
      <c r="AU94" s="217" t="s">
        <v>84</v>
      </c>
      <c r="AY94" s="19" t="s">
        <v>126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969</v>
      </c>
      <c r="BM94" s="217" t="s">
        <v>983</v>
      </c>
    </row>
    <row r="95" s="2" customFormat="1">
      <c r="A95" s="40"/>
      <c r="B95" s="41"/>
      <c r="C95" s="42"/>
      <c r="D95" s="219" t="s">
        <v>135</v>
      </c>
      <c r="E95" s="42"/>
      <c r="F95" s="220" t="s">
        <v>982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135</v>
      </c>
      <c r="AU95" s="19" t="s">
        <v>84</v>
      </c>
    </row>
    <row r="96" s="13" customFormat="1">
      <c r="A96" s="13"/>
      <c r="B96" s="226"/>
      <c r="C96" s="227"/>
      <c r="D96" s="219" t="s">
        <v>169</v>
      </c>
      <c r="E96" s="228" t="s">
        <v>31</v>
      </c>
      <c r="F96" s="229" t="s">
        <v>84</v>
      </c>
      <c r="G96" s="227"/>
      <c r="H96" s="230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169</v>
      </c>
      <c r="AU96" s="236" t="s">
        <v>84</v>
      </c>
      <c r="AV96" s="13" t="s">
        <v>21</v>
      </c>
      <c r="AW96" s="13" t="s">
        <v>37</v>
      </c>
      <c r="AX96" s="13" t="s">
        <v>84</v>
      </c>
      <c r="AY96" s="236" t="s">
        <v>126</v>
      </c>
    </row>
    <row r="97" s="2" customFormat="1" ht="16.5" customHeight="1">
      <c r="A97" s="40"/>
      <c r="B97" s="41"/>
      <c r="C97" s="206" t="s">
        <v>164</v>
      </c>
      <c r="D97" s="206" t="s">
        <v>128</v>
      </c>
      <c r="E97" s="207" t="s">
        <v>984</v>
      </c>
      <c r="F97" s="208" t="s">
        <v>985</v>
      </c>
      <c r="G97" s="209" t="s">
        <v>968</v>
      </c>
      <c r="H97" s="210">
        <v>1</v>
      </c>
      <c r="I97" s="211"/>
      <c r="J97" s="212">
        <f>ROUND(I97*H97,2)</f>
        <v>0</v>
      </c>
      <c r="K97" s="208" t="s">
        <v>31</v>
      </c>
      <c r="L97" s="46"/>
      <c r="M97" s="213" t="s">
        <v>31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969</v>
      </c>
      <c r="AT97" s="217" t="s">
        <v>128</v>
      </c>
      <c r="AU97" s="217" t="s">
        <v>84</v>
      </c>
      <c r="AY97" s="19" t="s">
        <v>126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84</v>
      </c>
      <c r="BK97" s="218">
        <f>ROUND(I97*H97,2)</f>
        <v>0</v>
      </c>
      <c r="BL97" s="19" t="s">
        <v>969</v>
      </c>
      <c r="BM97" s="217" t="s">
        <v>986</v>
      </c>
    </row>
    <row r="98" s="2" customFormat="1">
      <c r="A98" s="40"/>
      <c r="B98" s="41"/>
      <c r="C98" s="42"/>
      <c r="D98" s="219" t="s">
        <v>135</v>
      </c>
      <c r="E98" s="42"/>
      <c r="F98" s="220" t="s">
        <v>985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135</v>
      </c>
      <c r="AU98" s="19" t="s">
        <v>84</v>
      </c>
    </row>
    <row r="99" s="2" customFormat="1" ht="16.5" customHeight="1">
      <c r="A99" s="40"/>
      <c r="B99" s="41"/>
      <c r="C99" s="206" t="s">
        <v>172</v>
      </c>
      <c r="D99" s="206" t="s">
        <v>128</v>
      </c>
      <c r="E99" s="207" t="s">
        <v>987</v>
      </c>
      <c r="F99" s="208" t="s">
        <v>988</v>
      </c>
      <c r="G99" s="209" t="s">
        <v>968</v>
      </c>
      <c r="H99" s="210">
        <v>1</v>
      </c>
      <c r="I99" s="211"/>
      <c r="J99" s="212">
        <f>ROUND(I99*H99,2)</f>
        <v>0</v>
      </c>
      <c r="K99" s="208" t="s">
        <v>31</v>
      </c>
      <c r="L99" s="46"/>
      <c r="M99" s="213" t="s">
        <v>31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969</v>
      </c>
      <c r="AT99" s="217" t="s">
        <v>128</v>
      </c>
      <c r="AU99" s="217" t="s">
        <v>84</v>
      </c>
      <c r="AY99" s="19" t="s">
        <v>126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969</v>
      </c>
      <c r="BM99" s="217" t="s">
        <v>989</v>
      </c>
    </row>
    <row r="100" s="2" customFormat="1">
      <c r="A100" s="40"/>
      <c r="B100" s="41"/>
      <c r="C100" s="42"/>
      <c r="D100" s="219" t="s">
        <v>135</v>
      </c>
      <c r="E100" s="42"/>
      <c r="F100" s="220" t="s">
        <v>990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135</v>
      </c>
      <c r="AU100" s="19" t="s">
        <v>84</v>
      </c>
    </row>
    <row r="101" s="13" customFormat="1">
      <c r="A101" s="13"/>
      <c r="B101" s="226"/>
      <c r="C101" s="227"/>
      <c r="D101" s="219" t="s">
        <v>169</v>
      </c>
      <c r="E101" s="228" t="s">
        <v>31</v>
      </c>
      <c r="F101" s="229" t="s">
        <v>84</v>
      </c>
      <c r="G101" s="227"/>
      <c r="H101" s="230">
        <v>1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169</v>
      </c>
      <c r="AU101" s="236" t="s">
        <v>84</v>
      </c>
      <c r="AV101" s="13" t="s">
        <v>21</v>
      </c>
      <c r="AW101" s="13" t="s">
        <v>37</v>
      </c>
      <c r="AX101" s="13" t="s">
        <v>84</v>
      </c>
      <c r="AY101" s="236" t="s">
        <v>126</v>
      </c>
    </row>
    <row r="102" s="2" customFormat="1" ht="16.5" customHeight="1">
      <c r="A102" s="40"/>
      <c r="B102" s="41"/>
      <c r="C102" s="206" t="s">
        <v>180</v>
      </c>
      <c r="D102" s="206" t="s">
        <v>128</v>
      </c>
      <c r="E102" s="207" t="s">
        <v>991</v>
      </c>
      <c r="F102" s="208" t="s">
        <v>992</v>
      </c>
      <c r="G102" s="209" t="s">
        <v>968</v>
      </c>
      <c r="H102" s="210">
        <v>1</v>
      </c>
      <c r="I102" s="211"/>
      <c r="J102" s="212">
        <f>ROUND(I102*H102,2)</f>
        <v>0</v>
      </c>
      <c r="K102" s="208" t="s">
        <v>31</v>
      </c>
      <c r="L102" s="46"/>
      <c r="M102" s="213" t="s">
        <v>31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969</v>
      </c>
      <c r="AT102" s="217" t="s">
        <v>128</v>
      </c>
      <c r="AU102" s="217" t="s">
        <v>84</v>
      </c>
      <c r="AY102" s="19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969</v>
      </c>
      <c r="BM102" s="217" t="s">
        <v>993</v>
      </c>
    </row>
    <row r="103" s="2" customFormat="1">
      <c r="A103" s="40"/>
      <c r="B103" s="41"/>
      <c r="C103" s="42"/>
      <c r="D103" s="219" t="s">
        <v>135</v>
      </c>
      <c r="E103" s="42"/>
      <c r="F103" s="220" t="s">
        <v>992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135</v>
      </c>
      <c r="AU103" s="19" t="s">
        <v>84</v>
      </c>
    </row>
    <row r="104" s="13" customFormat="1">
      <c r="A104" s="13"/>
      <c r="B104" s="226"/>
      <c r="C104" s="227"/>
      <c r="D104" s="219" t="s">
        <v>169</v>
      </c>
      <c r="E104" s="228" t="s">
        <v>31</v>
      </c>
      <c r="F104" s="229" t="s">
        <v>84</v>
      </c>
      <c r="G104" s="227"/>
      <c r="H104" s="230">
        <v>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169</v>
      </c>
      <c r="AU104" s="236" t="s">
        <v>84</v>
      </c>
      <c r="AV104" s="13" t="s">
        <v>21</v>
      </c>
      <c r="AW104" s="13" t="s">
        <v>37</v>
      </c>
      <c r="AX104" s="13" t="s">
        <v>84</v>
      </c>
      <c r="AY104" s="236" t="s">
        <v>126</v>
      </c>
    </row>
    <row r="105" s="2" customFormat="1" ht="16.5" customHeight="1">
      <c r="A105" s="40"/>
      <c r="B105" s="41"/>
      <c r="C105" s="206" t="s">
        <v>187</v>
      </c>
      <c r="D105" s="206" t="s">
        <v>128</v>
      </c>
      <c r="E105" s="207" t="s">
        <v>994</v>
      </c>
      <c r="F105" s="208" t="s">
        <v>995</v>
      </c>
      <c r="G105" s="209" t="s">
        <v>968</v>
      </c>
      <c r="H105" s="210">
        <v>1</v>
      </c>
      <c r="I105" s="211"/>
      <c r="J105" s="212">
        <f>ROUND(I105*H105,2)</f>
        <v>0</v>
      </c>
      <c r="K105" s="208" t="s">
        <v>31</v>
      </c>
      <c r="L105" s="46"/>
      <c r="M105" s="213" t="s">
        <v>31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969</v>
      </c>
      <c r="AT105" s="217" t="s">
        <v>128</v>
      </c>
      <c r="AU105" s="217" t="s">
        <v>84</v>
      </c>
      <c r="AY105" s="19" t="s">
        <v>126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969</v>
      </c>
      <c r="BM105" s="217" t="s">
        <v>996</v>
      </c>
    </row>
    <row r="106" s="2" customFormat="1">
      <c r="A106" s="40"/>
      <c r="B106" s="41"/>
      <c r="C106" s="42"/>
      <c r="D106" s="219" t="s">
        <v>135</v>
      </c>
      <c r="E106" s="42"/>
      <c r="F106" s="220" t="s">
        <v>995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84</v>
      </c>
    </row>
    <row r="107" s="13" customFormat="1">
      <c r="A107" s="13"/>
      <c r="B107" s="226"/>
      <c r="C107" s="227"/>
      <c r="D107" s="219" t="s">
        <v>169</v>
      </c>
      <c r="E107" s="228" t="s">
        <v>31</v>
      </c>
      <c r="F107" s="229" t="s">
        <v>84</v>
      </c>
      <c r="G107" s="227"/>
      <c r="H107" s="230">
        <v>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169</v>
      </c>
      <c r="AU107" s="236" t="s">
        <v>84</v>
      </c>
      <c r="AV107" s="13" t="s">
        <v>21</v>
      </c>
      <c r="AW107" s="13" t="s">
        <v>37</v>
      </c>
      <c r="AX107" s="13" t="s">
        <v>84</v>
      </c>
      <c r="AY107" s="236" t="s">
        <v>126</v>
      </c>
    </row>
    <row r="108" s="2" customFormat="1" ht="16.5" customHeight="1">
      <c r="A108" s="40"/>
      <c r="B108" s="41"/>
      <c r="C108" s="206" t="s">
        <v>194</v>
      </c>
      <c r="D108" s="206" t="s">
        <v>128</v>
      </c>
      <c r="E108" s="207" t="s">
        <v>997</v>
      </c>
      <c r="F108" s="208" t="s">
        <v>998</v>
      </c>
      <c r="G108" s="209" t="s">
        <v>968</v>
      </c>
      <c r="H108" s="210">
        <v>1</v>
      </c>
      <c r="I108" s="211"/>
      <c r="J108" s="212">
        <f>ROUND(I108*H108,2)</f>
        <v>0</v>
      </c>
      <c r="K108" s="208" t="s">
        <v>31</v>
      </c>
      <c r="L108" s="46"/>
      <c r="M108" s="213" t="s">
        <v>31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969</v>
      </c>
      <c r="AT108" s="217" t="s">
        <v>128</v>
      </c>
      <c r="AU108" s="217" t="s">
        <v>84</v>
      </c>
      <c r="AY108" s="19" t="s">
        <v>126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84</v>
      </c>
      <c r="BK108" s="218">
        <f>ROUND(I108*H108,2)</f>
        <v>0</v>
      </c>
      <c r="BL108" s="19" t="s">
        <v>969</v>
      </c>
      <c r="BM108" s="217" t="s">
        <v>999</v>
      </c>
    </row>
    <row r="109" s="2" customFormat="1">
      <c r="A109" s="40"/>
      <c r="B109" s="41"/>
      <c r="C109" s="42"/>
      <c r="D109" s="219" t="s">
        <v>135</v>
      </c>
      <c r="E109" s="42"/>
      <c r="F109" s="220" t="s">
        <v>1000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135</v>
      </c>
      <c r="AU109" s="19" t="s">
        <v>84</v>
      </c>
    </row>
    <row r="110" s="13" customFormat="1">
      <c r="A110" s="13"/>
      <c r="B110" s="226"/>
      <c r="C110" s="227"/>
      <c r="D110" s="219" t="s">
        <v>169</v>
      </c>
      <c r="E110" s="228" t="s">
        <v>31</v>
      </c>
      <c r="F110" s="229" t="s">
        <v>900</v>
      </c>
      <c r="G110" s="227"/>
      <c r="H110" s="230">
        <v>1</v>
      </c>
      <c r="I110" s="231"/>
      <c r="J110" s="227"/>
      <c r="K110" s="227"/>
      <c r="L110" s="232"/>
      <c r="M110" s="283"/>
      <c r="N110" s="284"/>
      <c r="O110" s="284"/>
      <c r="P110" s="284"/>
      <c r="Q110" s="284"/>
      <c r="R110" s="284"/>
      <c r="S110" s="284"/>
      <c r="T110" s="28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169</v>
      </c>
      <c r="AU110" s="236" t="s">
        <v>84</v>
      </c>
      <c r="AV110" s="13" t="s">
        <v>21</v>
      </c>
      <c r="AW110" s="13" t="s">
        <v>37</v>
      </c>
      <c r="AX110" s="13" t="s">
        <v>84</v>
      </c>
      <c r="AY110" s="236" t="s">
        <v>126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BckE13oVKvLm1htKUx9tNi+iGYOLEHLojCZPV8aiURWGiexVRbM8KvIs15p6XxRsRFR7cbvnQUlldzdIfy4kZQ==" hashValue="J8uc7lHJ1j3mEM7D7AJH4sg8sS/yR3UnZH9H5PkB+OW3ghPu8ztZCTGDLPiW/89kJvuMJIsnltp2DccNYUMHMw==" algorithmName="SHA-512" password="CC35"/>
  <autoFilter ref="C79:K11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1001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1002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1003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1004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1005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1006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1007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1008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1009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1010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1011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1012</v>
      </c>
      <c r="F18" s="297" t="s">
        <v>1013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83</v>
      </c>
      <c r="F19" s="297" t="s">
        <v>1014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1015</v>
      </c>
      <c r="F20" s="297" t="s">
        <v>1016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94</v>
      </c>
      <c r="F21" s="297" t="s">
        <v>1017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1018</v>
      </c>
      <c r="F22" s="297" t="s">
        <v>1019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1020</v>
      </c>
      <c r="F23" s="297" t="s">
        <v>1021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1022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1023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1024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1025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1026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1027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1028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1029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1030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112</v>
      </c>
      <c r="F36" s="297"/>
      <c r="G36" s="297" t="s">
        <v>1031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1032</v>
      </c>
      <c r="F37" s="297"/>
      <c r="G37" s="297" t="s">
        <v>1033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57</v>
      </c>
      <c r="F38" s="297"/>
      <c r="G38" s="297" t="s">
        <v>1034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58</v>
      </c>
      <c r="F39" s="297"/>
      <c r="G39" s="297" t="s">
        <v>1035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113</v>
      </c>
      <c r="F40" s="297"/>
      <c r="G40" s="297" t="s">
        <v>1036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114</v>
      </c>
      <c r="F41" s="297"/>
      <c r="G41" s="297" t="s">
        <v>1037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1038</v>
      </c>
      <c r="F42" s="297"/>
      <c r="G42" s="297" t="s">
        <v>1039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1040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1041</v>
      </c>
      <c r="F44" s="297"/>
      <c r="G44" s="297" t="s">
        <v>1042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116</v>
      </c>
      <c r="F45" s="297"/>
      <c r="G45" s="297" t="s">
        <v>1043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1044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1045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1046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1047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1048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1049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1050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1051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1052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1053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1054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1055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1056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1057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1058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1059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1060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1061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1062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1063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1064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1065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1066</v>
      </c>
      <c r="D76" s="315"/>
      <c r="E76" s="315"/>
      <c r="F76" s="315" t="s">
        <v>1067</v>
      </c>
      <c r="G76" s="316"/>
      <c r="H76" s="315" t="s">
        <v>58</v>
      </c>
      <c r="I76" s="315" t="s">
        <v>61</v>
      </c>
      <c r="J76" s="315" t="s">
        <v>1068</v>
      </c>
      <c r="K76" s="314"/>
    </row>
    <row r="77" s="1" customFormat="1" ht="17.25" customHeight="1">
      <c r="B77" s="312"/>
      <c r="C77" s="317" t="s">
        <v>1069</v>
      </c>
      <c r="D77" s="317"/>
      <c r="E77" s="317"/>
      <c r="F77" s="318" t="s">
        <v>1070</v>
      </c>
      <c r="G77" s="319"/>
      <c r="H77" s="317"/>
      <c r="I77" s="317"/>
      <c r="J77" s="317" t="s">
        <v>1071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57</v>
      </c>
      <c r="D79" s="322"/>
      <c r="E79" s="322"/>
      <c r="F79" s="323" t="s">
        <v>1072</v>
      </c>
      <c r="G79" s="324"/>
      <c r="H79" s="300" t="s">
        <v>1073</v>
      </c>
      <c r="I79" s="300" t="s">
        <v>1074</v>
      </c>
      <c r="J79" s="300">
        <v>20</v>
      </c>
      <c r="K79" s="314"/>
    </row>
    <row r="80" s="1" customFormat="1" ht="15" customHeight="1">
      <c r="B80" s="312"/>
      <c r="C80" s="300" t="s">
        <v>1075</v>
      </c>
      <c r="D80" s="300"/>
      <c r="E80" s="300"/>
      <c r="F80" s="323" t="s">
        <v>1072</v>
      </c>
      <c r="G80" s="324"/>
      <c r="H80" s="300" t="s">
        <v>1076</v>
      </c>
      <c r="I80" s="300" t="s">
        <v>1074</v>
      </c>
      <c r="J80" s="300">
        <v>120</v>
      </c>
      <c r="K80" s="314"/>
    </row>
    <row r="81" s="1" customFormat="1" ht="15" customHeight="1">
      <c r="B81" s="325"/>
      <c r="C81" s="300" t="s">
        <v>1077</v>
      </c>
      <c r="D81" s="300"/>
      <c r="E81" s="300"/>
      <c r="F81" s="323" t="s">
        <v>1078</v>
      </c>
      <c r="G81" s="324"/>
      <c r="H81" s="300" t="s">
        <v>1079</v>
      </c>
      <c r="I81" s="300" t="s">
        <v>1074</v>
      </c>
      <c r="J81" s="300">
        <v>50</v>
      </c>
      <c r="K81" s="314"/>
    </row>
    <row r="82" s="1" customFormat="1" ht="15" customHeight="1">
      <c r="B82" s="325"/>
      <c r="C82" s="300" t="s">
        <v>1080</v>
      </c>
      <c r="D82" s="300"/>
      <c r="E82" s="300"/>
      <c r="F82" s="323" t="s">
        <v>1072</v>
      </c>
      <c r="G82" s="324"/>
      <c r="H82" s="300" t="s">
        <v>1081</v>
      </c>
      <c r="I82" s="300" t="s">
        <v>1082</v>
      </c>
      <c r="J82" s="300"/>
      <c r="K82" s="314"/>
    </row>
    <row r="83" s="1" customFormat="1" ht="15" customHeight="1">
      <c r="B83" s="325"/>
      <c r="C83" s="326" t="s">
        <v>1083</v>
      </c>
      <c r="D83" s="326"/>
      <c r="E83" s="326"/>
      <c r="F83" s="327" t="s">
        <v>1078</v>
      </c>
      <c r="G83" s="326"/>
      <c r="H83" s="326" t="s">
        <v>1084</v>
      </c>
      <c r="I83" s="326" t="s">
        <v>1074</v>
      </c>
      <c r="J83" s="326">
        <v>15</v>
      </c>
      <c r="K83" s="314"/>
    </row>
    <row r="84" s="1" customFormat="1" ht="15" customHeight="1">
      <c r="B84" s="325"/>
      <c r="C84" s="326" t="s">
        <v>1085</v>
      </c>
      <c r="D84" s="326"/>
      <c r="E84" s="326"/>
      <c r="F84" s="327" t="s">
        <v>1078</v>
      </c>
      <c r="G84" s="326"/>
      <c r="H84" s="326" t="s">
        <v>1086</v>
      </c>
      <c r="I84" s="326" t="s">
        <v>1074</v>
      </c>
      <c r="J84" s="326">
        <v>15</v>
      </c>
      <c r="K84" s="314"/>
    </row>
    <row r="85" s="1" customFormat="1" ht="15" customHeight="1">
      <c r="B85" s="325"/>
      <c r="C85" s="326" t="s">
        <v>1087</v>
      </c>
      <c r="D85" s="326"/>
      <c r="E85" s="326"/>
      <c r="F85" s="327" t="s">
        <v>1078</v>
      </c>
      <c r="G85" s="326"/>
      <c r="H85" s="326" t="s">
        <v>1088</v>
      </c>
      <c r="I85" s="326" t="s">
        <v>1074</v>
      </c>
      <c r="J85" s="326">
        <v>20</v>
      </c>
      <c r="K85" s="314"/>
    </row>
    <row r="86" s="1" customFormat="1" ht="15" customHeight="1">
      <c r="B86" s="325"/>
      <c r="C86" s="326" t="s">
        <v>1089</v>
      </c>
      <c r="D86" s="326"/>
      <c r="E86" s="326"/>
      <c r="F86" s="327" t="s">
        <v>1078</v>
      </c>
      <c r="G86" s="326"/>
      <c r="H86" s="326" t="s">
        <v>1090</v>
      </c>
      <c r="I86" s="326" t="s">
        <v>1074</v>
      </c>
      <c r="J86" s="326">
        <v>20</v>
      </c>
      <c r="K86" s="314"/>
    </row>
    <row r="87" s="1" customFormat="1" ht="15" customHeight="1">
      <c r="B87" s="325"/>
      <c r="C87" s="300" t="s">
        <v>1091</v>
      </c>
      <c r="D87" s="300"/>
      <c r="E87" s="300"/>
      <c r="F87" s="323" t="s">
        <v>1078</v>
      </c>
      <c r="G87" s="324"/>
      <c r="H87" s="300" t="s">
        <v>1092</v>
      </c>
      <c r="I87" s="300" t="s">
        <v>1074</v>
      </c>
      <c r="J87" s="300">
        <v>50</v>
      </c>
      <c r="K87" s="314"/>
    </row>
    <row r="88" s="1" customFormat="1" ht="15" customHeight="1">
      <c r="B88" s="325"/>
      <c r="C88" s="300" t="s">
        <v>1093</v>
      </c>
      <c r="D88" s="300"/>
      <c r="E88" s="300"/>
      <c r="F88" s="323" t="s">
        <v>1078</v>
      </c>
      <c r="G88" s="324"/>
      <c r="H88" s="300" t="s">
        <v>1094</v>
      </c>
      <c r="I88" s="300" t="s">
        <v>1074</v>
      </c>
      <c r="J88" s="300">
        <v>20</v>
      </c>
      <c r="K88" s="314"/>
    </row>
    <row r="89" s="1" customFormat="1" ht="15" customHeight="1">
      <c r="B89" s="325"/>
      <c r="C89" s="300" t="s">
        <v>1095</v>
      </c>
      <c r="D89" s="300"/>
      <c r="E89" s="300"/>
      <c r="F89" s="323" t="s">
        <v>1078</v>
      </c>
      <c r="G89" s="324"/>
      <c r="H89" s="300" t="s">
        <v>1096</v>
      </c>
      <c r="I89" s="300" t="s">
        <v>1074</v>
      </c>
      <c r="J89" s="300">
        <v>20</v>
      </c>
      <c r="K89" s="314"/>
    </row>
    <row r="90" s="1" customFormat="1" ht="15" customHeight="1">
      <c r="B90" s="325"/>
      <c r="C90" s="300" t="s">
        <v>1097</v>
      </c>
      <c r="D90" s="300"/>
      <c r="E90" s="300"/>
      <c r="F90" s="323" t="s">
        <v>1078</v>
      </c>
      <c r="G90" s="324"/>
      <c r="H90" s="300" t="s">
        <v>1098</v>
      </c>
      <c r="I90" s="300" t="s">
        <v>1074</v>
      </c>
      <c r="J90" s="300">
        <v>50</v>
      </c>
      <c r="K90" s="314"/>
    </row>
    <row r="91" s="1" customFormat="1" ht="15" customHeight="1">
      <c r="B91" s="325"/>
      <c r="C91" s="300" t="s">
        <v>1099</v>
      </c>
      <c r="D91" s="300"/>
      <c r="E91" s="300"/>
      <c r="F91" s="323" t="s">
        <v>1078</v>
      </c>
      <c r="G91" s="324"/>
      <c r="H91" s="300" t="s">
        <v>1099</v>
      </c>
      <c r="I91" s="300" t="s">
        <v>1074</v>
      </c>
      <c r="J91" s="300">
        <v>50</v>
      </c>
      <c r="K91" s="314"/>
    </row>
    <row r="92" s="1" customFormat="1" ht="15" customHeight="1">
      <c r="B92" s="325"/>
      <c r="C92" s="300" t="s">
        <v>1100</v>
      </c>
      <c r="D92" s="300"/>
      <c r="E92" s="300"/>
      <c r="F92" s="323" t="s">
        <v>1078</v>
      </c>
      <c r="G92" s="324"/>
      <c r="H92" s="300" t="s">
        <v>1101</v>
      </c>
      <c r="I92" s="300" t="s">
        <v>1074</v>
      </c>
      <c r="J92" s="300">
        <v>255</v>
      </c>
      <c r="K92" s="314"/>
    </row>
    <row r="93" s="1" customFormat="1" ht="15" customHeight="1">
      <c r="B93" s="325"/>
      <c r="C93" s="300" t="s">
        <v>1102</v>
      </c>
      <c r="D93" s="300"/>
      <c r="E93" s="300"/>
      <c r="F93" s="323" t="s">
        <v>1072</v>
      </c>
      <c r="G93" s="324"/>
      <c r="H93" s="300" t="s">
        <v>1103</v>
      </c>
      <c r="I93" s="300" t="s">
        <v>1104</v>
      </c>
      <c r="J93" s="300"/>
      <c r="K93" s="314"/>
    </row>
    <row r="94" s="1" customFormat="1" ht="15" customHeight="1">
      <c r="B94" s="325"/>
      <c r="C94" s="300" t="s">
        <v>1105</v>
      </c>
      <c r="D94" s="300"/>
      <c r="E94" s="300"/>
      <c r="F94" s="323" t="s">
        <v>1072</v>
      </c>
      <c r="G94" s="324"/>
      <c r="H94" s="300" t="s">
        <v>1106</v>
      </c>
      <c r="I94" s="300" t="s">
        <v>1107</v>
      </c>
      <c r="J94" s="300"/>
      <c r="K94" s="314"/>
    </row>
    <row r="95" s="1" customFormat="1" ht="15" customHeight="1">
      <c r="B95" s="325"/>
      <c r="C95" s="300" t="s">
        <v>1108</v>
      </c>
      <c r="D95" s="300"/>
      <c r="E95" s="300"/>
      <c r="F95" s="323" t="s">
        <v>1072</v>
      </c>
      <c r="G95" s="324"/>
      <c r="H95" s="300" t="s">
        <v>1108</v>
      </c>
      <c r="I95" s="300" t="s">
        <v>1107</v>
      </c>
      <c r="J95" s="300"/>
      <c r="K95" s="314"/>
    </row>
    <row r="96" s="1" customFormat="1" ht="15" customHeight="1">
      <c r="B96" s="325"/>
      <c r="C96" s="300" t="s">
        <v>42</v>
      </c>
      <c r="D96" s="300"/>
      <c r="E96" s="300"/>
      <c r="F96" s="323" t="s">
        <v>1072</v>
      </c>
      <c r="G96" s="324"/>
      <c r="H96" s="300" t="s">
        <v>1109</v>
      </c>
      <c r="I96" s="300" t="s">
        <v>1107</v>
      </c>
      <c r="J96" s="300"/>
      <c r="K96" s="314"/>
    </row>
    <row r="97" s="1" customFormat="1" ht="15" customHeight="1">
      <c r="B97" s="325"/>
      <c r="C97" s="300" t="s">
        <v>52</v>
      </c>
      <c r="D97" s="300"/>
      <c r="E97" s="300"/>
      <c r="F97" s="323" t="s">
        <v>1072</v>
      </c>
      <c r="G97" s="324"/>
      <c r="H97" s="300" t="s">
        <v>1110</v>
      </c>
      <c r="I97" s="300" t="s">
        <v>1107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1111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1066</v>
      </c>
      <c r="D103" s="315"/>
      <c r="E103" s="315"/>
      <c r="F103" s="315" t="s">
        <v>1067</v>
      </c>
      <c r="G103" s="316"/>
      <c r="H103" s="315" t="s">
        <v>58</v>
      </c>
      <c r="I103" s="315" t="s">
        <v>61</v>
      </c>
      <c r="J103" s="315" t="s">
        <v>1068</v>
      </c>
      <c r="K103" s="314"/>
    </row>
    <row r="104" s="1" customFormat="1" ht="17.25" customHeight="1">
      <c r="B104" s="312"/>
      <c r="C104" s="317" t="s">
        <v>1069</v>
      </c>
      <c r="D104" s="317"/>
      <c r="E104" s="317"/>
      <c r="F104" s="318" t="s">
        <v>1070</v>
      </c>
      <c r="G104" s="319"/>
      <c r="H104" s="317"/>
      <c r="I104" s="317"/>
      <c r="J104" s="317" t="s">
        <v>1071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57</v>
      </c>
      <c r="D106" s="322"/>
      <c r="E106" s="322"/>
      <c r="F106" s="323" t="s">
        <v>1072</v>
      </c>
      <c r="G106" s="300"/>
      <c r="H106" s="300" t="s">
        <v>1112</v>
      </c>
      <c r="I106" s="300" t="s">
        <v>1074</v>
      </c>
      <c r="J106" s="300">
        <v>20</v>
      </c>
      <c r="K106" s="314"/>
    </row>
    <row r="107" s="1" customFormat="1" ht="15" customHeight="1">
      <c r="B107" s="312"/>
      <c r="C107" s="300" t="s">
        <v>1075</v>
      </c>
      <c r="D107" s="300"/>
      <c r="E107" s="300"/>
      <c r="F107" s="323" t="s">
        <v>1072</v>
      </c>
      <c r="G107" s="300"/>
      <c r="H107" s="300" t="s">
        <v>1112</v>
      </c>
      <c r="I107" s="300" t="s">
        <v>1074</v>
      </c>
      <c r="J107" s="300">
        <v>120</v>
      </c>
      <c r="K107" s="314"/>
    </row>
    <row r="108" s="1" customFormat="1" ht="15" customHeight="1">
      <c r="B108" s="325"/>
      <c r="C108" s="300" t="s">
        <v>1077</v>
      </c>
      <c r="D108" s="300"/>
      <c r="E108" s="300"/>
      <c r="F108" s="323" t="s">
        <v>1078</v>
      </c>
      <c r="G108" s="300"/>
      <c r="H108" s="300" t="s">
        <v>1112</v>
      </c>
      <c r="I108" s="300" t="s">
        <v>1074</v>
      </c>
      <c r="J108" s="300">
        <v>50</v>
      </c>
      <c r="K108" s="314"/>
    </row>
    <row r="109" s="1" customFormat="1" ht="15" customHeight="1">
      <c r="B109" s="325"/>
      <c r="C109" s="300" t="s">
        <v>1080</v>
      </c>
      <c r="D109" s="300"/>
      <c r="E109" s="300"/>
      <c r="F109" s="323" t="s">
        <v>1072</v>
      </c>
      <c r="G109" s="300"/>
      <c r="H109" s="300" t="s">
        <v>1112</v>
      </c>
      <c r="I109" s="300" t="s">
        <v>1082</v>
      </c>
      <c r="J109" s="300"/>
      <c r="K109" s="314"/>
    </row>
    <row r="110" s="1" customFormat="1" ht="15" customHeight="1">
      <c r="B110" s="325"/>
      <c r="C110" s="300" t="s">
        <v>1091</v>
      </c>
      <c r="D110" s="300"/>
      <c r="E110" s="300"/>
      <c r="F110" s="323" t="s">
        <v>1078</v>
      </c>
      <c r="G110" s="300"/>
      <c r="H110" s="300" t="s">
        <v>1112</v>
      </c>
      <c r="I110" s="300" t="s">
        <v>1074</v>
      </c>
      <c r="J110" s="300">
        <v>50</v>
      </c>
      <c r="K110" s="314"/>
    </row>
    <row r="111" s="1" customFormat="1" ht="15" customHeight="1">
      <c r="B111" s="325"/>
      <c r="C111" s="300" t="s">
        <v>1099</v>
      </c>
      <c r="D111" s="300"/>
      <c r="E111" s="300"/>
      <c r="F111" s="323" t="s">
        <v>1078</v>
      </c>
      <c r="G111" s="300"/>
      <c r="H111" s="300" t="s">
        <v>1112</v>
      </c>
      <c r="I111" s="300" t="s">
        <v>1074</v>
      </c>
      <c r="J111" s="300">
        <v>50</v>
      </c>
      <c r="K111" s="314"/>
    </row>
    <row r="112" s="1" customFormat="1" ht="15" customHeight="1">
      <c r="B112" s="325"/>
      <c r="C112" s="300" t="s">
        <v>1097</v>
      </c>
      <c r="D112" s="300"/>
      <c r="E112" s="300"/>
      <c r="F112" s="323" t="s">
        <v>1078</v>
      </c>
      <c r="G112" s="300"/>
      <c r="H112" s="300" t="s">
        <v>1112</v>
      </c>
      <c r="I112" s="300" t="s">
        <v>1074</v>
      </c>
      <c r="J112" s="300">
        <v>50</v>
      </c>
      <c r="K112" s="314"/>
    </row>
    <row r="113" s="1" customFormat="1" ht="15" customHeight="1">
      <c r="B113" s="325"/>
      <c r="C113" s="300" t="s">
        <v>57</v>
      </c>
      <c r="D113" s="300"/>
      <c r="E113" s="300"/>
      <c r="F113" s="323" t="s">
        <v>1072</v>
      </c>
      <c r="G113" s="300"/>
      <c r="H113" s="300" t="s">
        <v>1113</v>
      </c>
      <c r="I113" s="300" t="s">
        <v>1074</v>
      </c>
      <c r="J113" s="300">
        <v>20</v>
      </c>
      <c r="K113" s="314"/>
    </row>
    <row r="114" s="1" customFormat="1" ht="15" customHeight="1">
      <c r="B114" s="325"/>
      <c r="C114" s="300" t="s">
        <v>1114</v>
      </c>
      <c r="D114" s="300"/>
      <c r="E114" s="300"/>
      <c r="F114" s="323" t="s">
        <v>1072</v>
      </c>
      <c r="G114" s="300"/>
      <c r="H114" s="300" t="s">
        <v>1115</v>
      </c>
      <c r="I114" s="300" t="s">
        <v>1074</v>
      </c>
      <c r="J114" s="300">
        <v>120</v>
      </c>
      <c r="K114" s="314"/>
    </row>
    <row r="115" s="1" customFormat="1" ht="15" customHeight="1">
      <c r="B115" s="325"/>
      <c r="C115" s="300" t="s">
        <v>42</v>
      </c>
      <c r="D115" s="300"/>
      <c r="E115" s="300"/>
      <c r="F115" s="323" t="s">
        <v>1072</v>
      </c>
      <c r="G115" s="300"/>
      <c r="H115" s="300" t="s">
        <v>1116</v>
      </c>
      <c r="I115" s="300" t="s">
        <v>1107</v>
      </c>
      <c r="J115" s="300"/>
      <c r="K115" s="314"/>
    </row>
    <row r="116" s="1" customFormat="1" ht="15" customHeight="1">
      <c r="B116" s="325"/>
      <c r="C116" s="300" t="s">
        <v>52</v>
      </c>
      <c r="D116" s="300"/>
      <c r="E116" s="300"/>
      <c r="F116" s="323" t="s">
        <v>1072</v>
      </c>
      <c r="G116" s="300"/>
      <c r="H116" s="300" t="s">
        <v>1117</v>
      </c>
      <c r="I116" s="300" t="s">
        <v>1107</v>
      </c>
      <c r="J116" s="300"/>
      <c r="K116" s="314"/>
    </row>
    <row r="117" s="1" customFormat="1" ht="15" customHeight="1">
      <c r="B117" s="325"/>
      <c r="C117" s="300" t="s">
        <v>61</v>
      </c>
      <c r="D117" s="300"/>
      <c r="E117" s="300"/>
      <c r="F117" s="323" t="s">
        <v>1072</v>
      </c>
      <c r="G117" s="300"/>
      <c r="H117" s="300" t="s">
        <v>1118</v>
      </c>
      <c r="I117" s="300" t="s">
        <v>1119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1120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1066</v>
      </c>
      <c r="D123" s="315"/>
      <c r="E123" s="315"/>
      <c r="F123" s="315" t="s">
        <v>1067</v>
      </c>
      <c r="G123" s="316"/>
      <c r="H123" s="315" t="s">
        <v>58</v>
      </c>
      <c r="I123" s="315" t="s">
        <v>61</v>
      </c>
      <c r="J123" s="315" t="s">
        <v>1068</v>
      </c>
      <c r="K123" s="344"/>
    </row>
    <row r="124" s="1" customFormat="1" ht="17.25" customHeight="1">
      <c r="B124" s="343"/>
      <c r="C124" s="317" t="s">
        <v>1069</v>
      </c>
      <c r="D124" s="317"/>
      <c r="E124" s="317"/>
      <c r="F124" s="318" t="s">
        <v>1070</v>
      </c>
      <c r="G124" s="319"/>
      <c r="H124" s="317"/>
      <c r="I124" s="317"/>
      <c r="J124" s="317" t="s">
        <v>1071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1075</v>
      </c>
      <c r="D126" s="322"/>
      <c r="E126" s="322"/>
      <c r="F126" s="323" t="s">
        <v>1072</v>
      </c>
      <c r="G126" s="300"/>
      <c r="H126" s="300" t="s">
        <v>1112</v>
      </c>
      <c r="I126" s="300" t="s">
        <v>1074</v>
      </c>
      <c r="J126" s="300">
        <v>120</v>
      </c>
      <c r="K126" s="348"/>
    </row>
    <row r="127" s="1" customFormat="1" ht="15" customHeight="1">
      <c r="B127" s="345"/>
      <c r="C127" s="300" t="s">
        <v>1121</v>
      </c>
      <c r="D127" s="300"/>
      <c r="E127" s="300"/>
      <c r="F127" s="323" t="s">
        <v>1072</v>
      </c>
      <c r="G127" s="300"/>
      <c r="H127" s="300" t="s">
        <v>1122</v>
      </c>
      <c r="I127" s="300" t="s">
        <v>1074</v>
      </c>
      <c r="J127" s="300" t="s">
        <v>1123</v>
      </c>
      <c r="K127" s="348"/>
    </row>
    <row r="128" s="1" customFormat="1" ht="15" customHeight="1">
      <c r="B128" s="345"/>
      <c r="C128" s="300" t="s">
        <v>1020</v>
      </c>
      <c r="D128" s="300"/>
      <c r="E128" s="300"/>
      <c r="F128" s="323" t="s">
        <v>1072</v>
      </c>
      <c r="G128" s="300"/>
      <c r="H128" s="300" t="s">
        <v>1124</v>
      </c>
      <c r="I128" s="300" t="s">
        <v>1074</v>
      </c>
      <c r="J128" s="300" t="s">
        <v>1123</v>
      </c>
      <c r="K128" s="348"/>
    </row>
    <row r="129" s="1" customFormat="1" ht="15" customHeight="1">
      <c r="B129" s="345"/>
      <c r="C129" s="300" t="s">
        <v>1083</v>
      </c>
      <c r="D129" s="300"/>
      <c r="E129" s="300"/>
      <c r="F129" s="323" t="s">
        <v>1078</v>
      </c>
      <c r="G129" s="300"/>
      <c r="H129" s="300" t="s">
        <v>1084</v>
      </c>
      <c r="I129" s="300" t="s">
        <v>1074</v>
      </c>
      <c r="J129" s="300">
        <v>15</v>
      </c>
      <c r="K129" s="348"/>
    </row>
    <row r="130" s="1" customFormat="1" ht="15" customHeight="1">
      <c r="B130" s="345"/>
      <c r="C130" s="326" t="s">
        <v>1085</v>
      </c>
      <c r="D130" s="326"/>
      <c r="E130" s="326"/>
      <c r="F130" s="327" t="s">
        <v>1078</v>
      </c>
      <c r="G130" s="326"/>
      <c r="H130" s="326" t="s">
        <v>1086</v>
      </c>
      <c r="I130" s="326" t="s">
        <v>1074</v>
      </c>
      <c r="J130" s="326">
        <v>15</v>
      </c>
      <c r="K130" s="348"/>
    </row>
    <row r="131" s="1" customFormat="1" ht="15" customHeight="1">
      <c r="B131" s="345"/>
      <c r="C131" s="326" t="s">
        <v>1087</v>
      </c>
      <c r="D131" s="326"/>
      <c r="E131" s="326"/>
      <c r="F131" s="327" t="s">
        <v>1078</v>
      </c>
      <c r="G131" s="326"/>
      <c r="H131" s="326" t="s">
        <v>1088</v>
      </c>
      <c r="I131" s="326" t="s">
        <v>1074</v>
      </c>
      <c r="J131" s="326">
        <v>20</v>
      </c>
      <c r="K131" s="348"/>
    </row>
    <row r="132" s="1" customFormat="1" ht="15" customHeight="1">
      <c r="B132" s="345"/>
      <c r="C132" s="326" t="s">
        <v>1089</v>
      </c>
      <c r="D132" s="326"/>
      <c r="E132" s="326"/>
      <c r="F132" s="327" t="s">
        <v>1078</v>
      </c>
      <c r="G132" s="326"/>
      <c r="H132" s="326" t="s">
        <v>1090</v>
      </c>
      <c r="I132" s="326" t="s">
        <v>1074</v>
      </c>
      <c r="J132" s="326">
        <v>20</v>
      </c>
      <c r="K132" s="348"/>
    </row>
    <row r="133" s="1" customFormat="1" ht="15" customHeight="1">
      <c r="B133" s="345"/>
      <c r="C133" s="300" t="s">
        <v>1077</v>
      </c>
      <c r="D133" s="300"/>
      <c r="E133" s="300"/>
      <c r="F133" s="323" t="s">
        <v>1078</v>
      </c>
      <c r="G133" s="300"/>
      <c r="H133" s="300" t="s">
        <v>1112</v>
      </c>
      <c r="I133" s="300" t="s">
        <v>1074</v>
      </c>
      <c r="J133" s="300">
        <v>50</v>
      </c>
      <c r="K133" s="348"/>
    </row>
    <row r="134" s="1" customFormat="1" ht="15" customHeight="1">
      <c r="B134" s="345"/>
      <c r="C134" s="300" t="s">
        <v>1091</v>
      </c>
      <c r="D134" s="300"/>
      <c r="E134" s="300"/>
      <c r="F134" s="323" t="s">
        <v>1078</v>
      </c>
      <c r="G134" s="300"/>
      <c r="H134" s="300" t="s">
        <v>1112</v>
      </c>
      <c r="I134" s="300" t="s">
        <v>1074</v>
      </c>
      <c r="J134" s="300">
        <v>50</v>
      </c>
      <c r="K134" s="348"/>
    </row>
    <row r="135" s="1" customFormat="1" ht="15" customHeight="1">
      <c r="B135" s="345"/>
      <c r="C135" s="300" t="s">
        <v>1097</v>
      </c>
      <c r="D135" s="300"/>
      <c r="E135" s="300"/>
      <c r="F135" s="323" t="s">
        <v>1078</v>
      </c>
      <c r="G135" s="300"/>
      <c r="H135" s="300" t="s">
        <v>1112</v>
      </c>
      <c r="I135" s="300" t="s">
        <v>1074</v>
      </c>
      <c r="J135" s="300">
        <v>50</v>
      </c>
      <c r="K135" s="348"/>
    </row>
    <row r="136" s="1" customFormat="1" ht="15" customHeight="1">
      <c r="B136" s="345"/>
      <c r="C136" s="300" t="s">
        <v>1099</v>
      </c>
      <c r="D136" s="300"/>
      <c r="E136" s="300"/>
      <c r="F136" s="323" t="s">
        <v>1078</v>
      </c>
      <c r="G136" s="300"/>
      <c r="H136" s="300" t="s">
        <v>1112</v>
      </c>
      <c r="I136" s="300" t="s">
        <v>1074</v>
      </c>
      <c r="J136" s="300">
        <v>50</v>
      </c>
      <c r="K136" s="348"/>
    </row>
    <row r="137" s="1" customFormat="1" ht="15" customHeight="1">
      <c r="B137" s="345"/>
      <c r="C137" s="300" t="s">
        <v>1100</v>
      </c>
      <c r="D137" s="300"/>
      <c r="E137" s="300"/>
      <c r="F137" s="323" t="s">
        <v>1078</v>
      </c>
      <c r="G137" s="300"/>
      <c r="H137" s="300" t="s">
        <v>1125</v>
      </c>
      <c r="I137" s="300" t="s">
        <v>1074</v>
      </c>
      <c r="J137" s="300">
        <v>255</v>
      </c>
      <c r="K137" s="348"/>
    </row>
    <row r="138" s="1" customFormat="1" ht="15" customHeight="1">
      <c r="B138" s="345"/>
      <c r="C138" s="300" t="s">
        <v>1102</v>
      </c>
      <c r="D138" s="300"/>
      <c r="E138" s="300"/>
      <c r="F138" s="323" t="s">
        <v>1072</v>
      </c>
      <c r="G138" s="300"/>
      <c r="H138" s="300" t="s">
        <v>1126</v>
      </c>
      <c r="I138" s="300" t="s">
        <v>1104</v>
      </c>
      <c r="J138" s="300"/>
      <c r="K138" s="348"/>
    </row>
    <row r="139" s="1" customFormat="1" ht="15" customHeight="1">
      <c r="B139" s="345"/>
      <c r="C139" s="300" t="s">
        <v>1105</v>
      </c>
      <c r="D139" s="300"/>
      <c r="E139" s="300"/>
      <c r="F139" s="323" t="s">
        <v>1072</v>
      </c>
      <c r="G139" s="300"/>
      <c r="H139" s="300" t="s">
        <v>1127</v>
      </c>
      <c r="I139" s="300" t="s">
        <v>1107</v>
      </c>
      <c r="J139" s="300"/>
      <c r="K139" s="348"/>
    </row>
    <row r="140" s="1" customFormat="1" ht="15" customHeight="1">
      <c r="B140" s="345"/>
      <c r="C140" s="300" t="s">
        <v>1108</v>
      </c>
      <c r="D140" s="300"/>
      <c r="E140" s="300"/>
      <c r="F140" s="323" t="s">
        <v>1072</v>
      </c>
      <c r="G140" s="300"/>
      <c r="H140" s="300" t="s">
        <v>1108</v>
      </c>
      <c r="I140" s="300" t="s">
        <v>1107</v>
      </c>
      <c r="J140" s="300"/>
      <c r="K140" s="348"/>
    </row>
    <row r="141" s="1" customFormat="1" ht="15" customHeight="1">
      <c r="B141" s="345"/>
      <c r="C141" s="300" t="s">
        <v>42</v>
      </c>
      <c r="D141" s="300"/>
      <c r="E141" s="300"/>
      <c r="F141" s="323" t="s">
        <v>1072</v>
      </c>
      <c r="G141" s="300"/>
      <c r="H141" s="300" t="s">
        <v>1128</v>
      </c>
      <c r="I141" s="300" t="s">
        <v>1107</v>
      </c>
      <c r="J141" s="300"/>
      <c r="K141" s="348"/>
    </row>
    <row r="142" s="1" customFormat="1" ht="15" customHeight="1">
      <c r="B142" s="345"/>
      <c r="C142" s="300" t="s">
        <v>1129</v>
      </c>
      <c r="D142" s="300"/>
      <c r="E142" s="300"/>
      <c r="F142" s="323" t="s">
        <v>1072</v>
      </c>
      <c r="G142" s="300"/>
      <c r="H142" s="300" t="s">
        <v>1130</v>
      </c>
      <c r="I142" s="300" t="s">
        <v>1107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1131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1066</v>
      </c>
      <c r="D148" s="315"/>
      <c r="E148" s="315"/>
      <c r="F148" s="315" t="s">
        <v>1067</v>
      </c>
      <c r="G148" s="316"/>
      <c r="H148" s="315" t="s">
        <v>58</v>
      </c>
      <c r="I148" s="315" t="s">
        <v>61</v>
      </c>
      <c r="J148" s="315" t="s">
        <v>1068</v>
      </c>
      <c r="K148" s="314"/>
    </row>
    <row r="149" s="1" customFormat="1" ht="17.25" customHeight="1">
      <c r="B149" s="312"/>
      <c r="C149" s="317" t="s">
        <v>1069</v>
      </c>
      <c r="D149" s="317"/>
      <c r="E149" s="317"/>
      <c r="F149" s="318" t="s">
        <v>1070</v>
      </c>
      <c r="G149" s="319"/>
      <c r="H149" s="317"/>
      <c r="I149" s="317"/>
      <c r="J149" s="317" t="s">
        <v>1071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1075</v>
      </c>
      <c r="D151" s="300"/>
      <c r="E151" s="300"/>
      <c r="F151" s="353" t="s">
        <v>1072</v>
      </c>
      <c r="G151" s="300"/>
      <c r="H151" s="352" t="s">
        <v>1112</v>
      </c>
      <c r="I151" s="352" t="s">
        <v>1074</v>
      </c>
      <c r="J151" s="352">
        <v>120</v>
      </c>
      <c r="K151" s="348"/>
    </row>
    <row r="152" s="1" customFormat="1" ht="15" customHeight="1">
      <c r="B152" s="325"/>
      <c r="C152" s="352" t="s">
        <v>1121</v>
      </c>
      <c r="D152" s="300"/>
      <c r="E152" s="300"/>
      <c r="F152" s="353" t="s">
        <v>1072</v>
      </c>
      <c r="G152" s="300"/>
      <c r="H152" s="352" t="s">
        <v>1132</v>
      </c>
      <c r="I152" s="352" t="s">
        <v>1074</v>
      </c>
      <c r="J152" s="352" t="s">
        <v>1123</v>
      </c>
      <c r="K152" s="348"/>
    </row>
    <row r="153" s="1" customFormat="1" ht="15" customHeight="1">
      <c r="B153" s="325"/>
      <c r="C153" s="352" t="s">
        <v>1020</v>
      </c>
      <c r="D153" s="300"/>
      <c r="E153" s="300"/>
      <c r="F153" s="353" t="s">
        <v>1072</v>
      </c>
      <c r="G153" s="300"/>
      <c r="H153" s="352" t="s">
        <v>1133</v>
      </c>
      <c r="I153" s="352" t="s">
        <v>1074</v>
      </c>
      <c r="J153" s="352" t="s">
        <v>1123</v>
      </c>
      <c r="K153" s="348"/>
    </row>
    <row r="154" s="1" customFormat="1" ht="15" customHeight="1">
      <c r="B154" s="325"/>
      <c r="C154" s="352" t="s">
        <v>1077</v>
      </c>
      <c r="D154" s="300"/>
      <c r="E154" s="300"/>
      <c r="F154" s="353" t="s">
        <v>1078</v>
      </c>
      <c r="G154" s="300"/>
      <c r="H154" s="352" t="s">
        <v>1112</v>
      </c>
      <c r="I154" s="352" t="s">
        <v>1074</v>
      </c>
      <c r="J154" s="352">
        <v>50</v>
      </c>
      <c r="K154" s="348"/>
    </row>
    <row r="155" s="1" customFormat="1" ht="15" customHeight="1">
      <c r="B155" s="325"/>
      <c r="C155" s="352" t="s">
        <v>1080</v>
      </c>
      <c r="D155" s="300"/>
      <c r="E155" s="300"/>
      <c r="F155" s="353" t="s">
        <v>1072</v>
      </c>
      <c r="G155" s="300"/>
      <c r="H155" s="352" t="s">
        <v>1112</v>
      </c>
      <c r="I155" s="352" t="s">
        <v>1082</v>
      </c>
      <c r="J155" s="352"/>
      <c r="K155" s="348"/>
    </row>
    <row r="156" s="1" customFormat="1" ht="15" customHeight="1">
      <c r="B156" s="325"/>
      <c r="C156" s="352" t="s">
        <v>1091</v>
      </c>
      <c r="D156" s="300"/>
      <c r="E156" s="300"/>
      <c r="F156" s="353" t="s">
        <v>1078</v>
      </c>
      <c r="G156" s="300"/>
      <c r="H156" s="352" t="s">
        <v>1112</v>
      </c>
      <c r="I156" s="352" t="s">
        <v>1074</v>
      </c>
      <c r="J156" s="352">
        <v>50</v>
      </c>
      <c r="K156" s="348"/>
    </row>
    <row r="157" s="1" customFormat="1" ht="15" customHeight="1">
      <c r="B157" s="325"/>
      <c r="C157" s="352" t="s">
        <v>1099</v>
      </c>
      <c r="D157" s="300"/>
      <c r="E157" s="300"/>
      <c r="F157" s="353" t="s">
        <v>1078</v>
      </c>
      <c r="G157" s="300"/>
      <c r="H157" s="352" t="s">
        <v>1112</v>
      </c>
      <c r="I157" s="352" t="s">
        <v>1074</v>
      </c>
      <c r="J157" s="352">
        <v>50</v>
      </c>
      <c r="K157" s="348"/>
    </row>
    <row r="158" s="1" customFormat="1" ht="15" customHeight="1">
      <c r="B158" s="325"/>
      <c r="C158" s="352" t="s">
        <v>1097</v>
      </c>
      <c r="D158" s="300"/>
      <c r="E158" s="300"/>
      <c r="F158" s="353" t="s">
        <v>1078</v>
      </c>
      <c r="G158" s="300"/>
      <c r="H158" s="352" t="s">
        <v>1112</v>
      </c>
      <c r="I158" s="352" t="s">
        <v>1074</v>
      </c>
      <c r="J158" s="352">
        <v>50</v>
      </c>
      <c r="K158" s="348"/>
    </row>
    <row r="159" s="1" customFormat="1" ht="15" customHeight="1">
      <c r="B159" s="325"/>
      <c r="C159" s="352" t="s">
        <v>101</v>
      </c>
      <c r="D159" s="300"/>
      <c r="E159" s="300"/>
      <c r="F159" s="353" t="s">
        <v>1072</v>
      </c>
      <c r="G159" s="300"/>
      <c r="H159" s="352" t="s">
        <v>1134</v>
      </c>
      <c r="I159" s="352" t="s">
        <v>1074</v>
      </c>
      <c r="J159" s="352" t="s">
        <v>1135</v>
      </c>
      <c r="K159" s="348"/>
    </row>
    <row r="160" s="1" customFormat="1" ht="15" customHeight="1">
      <c r="B160" s="325"/>
      <c r="C160" s="352" t="s">
        <v>1136</v>
      </c>
      <c r="D160" s="300"/>
      <c r="E160" s="300"/>
      <c r="F160" s="353" t="s">
        <v>1072</v>
      </c>
      <c r="G160" s="300"/>
      <c r="H160" s="352" t="s">
        <v>1137</v>
      </c>
      <c r="I160" s="352" t="s">
        <v>1107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1138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1066</v>
      </c>
      <c r="D166" s="315"/>
      <c r="E166" s="315"/>
      <c r="F166" s="315" t="s">
        <v>1067</v>
      </c>
      <c r="G166" s="357"/>
      <c r="H166" s="358" t="s">
        <v>58</v>
      </c>
      <c r="I166" s="358" t="s">
        <v>61</v>
      </c>
      <c r="J166" s="315" t="s">
        <v>1068</v>
      </c>
      <c r="K166" s="292"/>
    </row>
    <row r="167" s="1" customFormat="1" ht="17.25" customHeight="1">
      <c r="B167" s="293"/>
      <c r="C167" s="317" t="s">
        <v>1069</v>
      </c>
      <c r="D167" s="317"/>
      <c r="E167" s="317"/>
      <c r="F167" s="318" t="s">
        <v>1070</v>
      </c>
      <c r="G167" s="359"/>
      <c r="H167" s="360"/>
      <c r="I167" s="360"/>
      <c r="J167" s="317" t="s">
        <v>1071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1075</v>
      </c>
      <c r="D169" s="300"/>
      <c r="E169" s="300"/>
      <c r="F169" s="323" t="s">
        <v>1072</v>
      </c>
      <c r="G169" s="300"/>
      <c r="H169" s="300" t="s">
        <v>1112</v>
      </c>
      <c r="I169" s="300" t="s">
        <v>1074</v>
      </c>
      <c r="J169" s="300">
        <v>120</v>
      </c>
      <c r="K169" s="348"/>
    </row>
    <row r="170" s="1" customFormat="1" ht="15" customHeight="1">
      <c r="B170" s="325"/>
      <c r="C170" s="300" t="s">
        <v>1121</v>
      </c>
      <c r="D170" s="300"/>
      <c r="E170" s="300"/>
      <c r="F170" s="323" t="s">
        <v>1072</v>
      </c>
      <c r="G170" s="300"/>
      <c r="H170" s="300" t="s">
        <v>1122</v>
      </c>
      <c r="I170" s="300" t="s">
        <v>1074</v>
      </c>
      <c r="J170" s="300" t="s">
        <v>1123</v>
      </c>
      <c r="K170" s="348"/>
    </row>
    <row r="171" s="1" customFormat="1" ht="15" customHeight="1">
      <c r="B171" s="325"/>
      <c r="C171" s="300" t="s">
        <v>1020</v>
      </c>
      <c r="D171" s="300"/>
      <c r="E171" s="300"/>
      <c r="F171" s="323" t="s">
        <v>1072</v>
      </c>
      <c r="G171" s="300"/>
      <c r="H171" s="300" t="s">
        <v>1139</v>
      </c>
      <c r="I171" s="300" t="s">
        <v>1074</v>
      </c>
      <c r="J171" s="300" t="s">
        <v>1123</v>
      </c>
      <c r="K171" s="348"/>
    </row>
    <row r="172" s="1" customFormat="1" ht="15" customHeight="1">
      <c r="B172" s="325"/>
      <c r="C172" s="300" t="s">
        <v>1077</v>
      </c>
      <c r="D172" s="300"/>
      <c r="E172" s="300"/>
      <c r="F172" s="323" t="s">
        <v>1078</v>
      </c>
      <c r="G172" s="300"/>
      <c r="H172" s="300" t="s">
        <v>1139</v>
      </c>
      <c r="I172" s="300" t="s">
        <v>1074</v>
      </c>
      <c r="J172" s="300">
        <v>50</v>
      </c>
      <c r="K172" s="348"/>
    </row>
    <row r="173" s="1" customFormat="1" ht="15" customHeight="1">
      <c r="B173" s="325"/>
      <c r="C173" s="300" t="s">
        <v>1080</v>
      </c>
      <c r="D173" s="300"/>
      <c r="E173" s="300"/>
      <c r="F173" s="323" t="s">
        <v>1072</v>
      </c>
      <c r="G173" s="300"/>
      <c r="H173" s="300" t="s">
        <v>1139</v>
      </c>
      <c r="I173" s="300" t="s">
        <v>1082</v>
      </c>
      <c r="J173" s="300"/>
      <c r="K173" s="348"/>
    </row>
    <row r="174" s="1" customFormat="1" ht="15" customHeight="1">
      <c r="B174" s="325"/>
      <c r="C174" s="300" t="s">
        <v>1091</v>
      </c>
      <c r="D174" s="300"/>
      <c r="E174" s="300"/>
      <c r="F174" s="323" t="s">
        <v>1078</v>
      </c>
      <c r="G174" s="300"/>
      <c r="H174" s="300" t="s">
        <v>1139</v>
      </c>
      <c r="I174" s="300" t="s">
        <v>1074</v>
      </c>
      <c r="J174" s="300">
        <v>50</v>
      </c>
      <c r="K174" s="348"/>
    </row>
    <row r="175" s="1" customFormat="1" ht="15" customHeight="1">
      <c r="B175" s="325"/>
      <c r="C175" s="300" t="s">
        <v>1099</v>
      </c>
      <c r="D175" s="300"/>
      <c r="E175" s="300"/>
      <c r="F175" s="323" t="s">
        <v>1078</v>
      </c>
      <c r="G175" s="300"/>
      <c r="H175" s="300" t="s">
        <v>1139</v>
      </c>
      <c r="I175" s="300" t="s">
        <v>1074</v>
      </c>
      <c r="J175" s="300">
        <v>50</v>
      </c>
      <c r="K175" s="348"/>
    </row>
    <row r="176" s="1" customFormat="1" ht="15" customHeight="1">
      <c r="B176" s="325"/>
      <c r="C176" s="300" t="s">
        <v>1097</v>
      </c>
      <c r="D176" s="300"/>
      <c r="E176" s="300"/>
      <c r="F176" s="323" t="s">
        <v>1078</v>
      </c>
      <c r="G176" s="300"/>
      <c r="H176" s="300" t="s">
        <v>1139</v>
      </c>
      <c r="I176" s="300" t="s">
        <v>1074</v>
      </c>
      <c r="J176" s="300">
        <v>50</v>
      </c>
      <c r="K176" s="348"/>
    </row>
    <row r="177" s="1" customFormat="1" ht="15" customHeight="1">
      <c r="B177" s="325"/>
      <c r="C177" s="300" t="s">
        <v>112</v>
      </c>
      <c r="D177" s="300"/>
      <c r="E177" s="300"/>
      <c r="F177" s="323" t="s">
        <v>1072</v>
      </c>
      <c r="G177" s="300"/>
      <c r="H177" s="300" t="s">
        <v>1140</v>
      </c>
      <c r="I177" s="300" t="s">
        <v>1141</v>
      </c>
      <c r="J177" s="300"/>
      <c r="K177" s="348"/>
    </row>
    <row r="178" s="1" customFormat="1" ht="15" customHeight="1">
      <c r="B178" s="325"/>
      <c r="C178" s="300" t="s">
        <v>61</v>
      </c>
      <c r="D178" s="300"/>
      <c r="E178" s="300"/>
      <c r="F178" s="323" t="s">
        <v>1072</v>
      </c>
      <c r="G178" s="300"/>
      <c r="H178" s="300" t="s">
        <v>1142</v>
      </c>
      <c r="I178" s="300" t="s">
        <v>1143</v>
      </c>
      <c r="J178" s="300">
        <v>1</v>
      </c>
      <c r="K178" s="348"/>
    </row>
    <row r="179" s="1" customFormat="1" ht="15" customHeight="1">
      <c r="B179" s="325"/>
      <c r="C179" s="300" t="s">
        <v>57</v>
      </c>
      <c r="D179" s="300"/>
      <c r="E179" s="300"/>
      <c r="F179" s="323" t="s">
        <v>1072</v>
      </c>
      <c r="G179" s="300"/>
      <c r="H179" s="300" t="s">
        <v>1144</v>
      </c>
      <c r="I179" s="300" t="s">
        <v>1074</v>
      </c>
      <c r="J179" s="300">
        <v>20</v>
      </c>
      <c r="K179" s="348"/>
    </row>
    <row r="180" s="1" customFormat="1" ht="15" customHeight="1">
      <c r="B180" s="325"/>
      <c r="C180" s="300" t="s">
        <v>58</v>
      </c>
      <c r="D180" s="300"/>
      <c r="E180" s="300"/>
      <c r="F180" s="323" t="s">
        <v>1072</v>
      </c>
      <c r="G180" s="300"/>
      <c r="H180" s="300" t="s">
        <v>1145</v>
      </c>
      <c r="I180" s="300" t="s">
        <v>1074</v>
      </c>
      <c r="J180" s="300">
        <v>255</v>
      </c>
      <c r="K180" s="348"/>
    </row>
    <row r="181" s="1" customFormat="1" ht="15" customHeight="1">
      <c r="B181" s="325"/>
      <c r="C181" s="300" t="s">
        <v>113</v>
      </c>
      <c r="D181" s="300"/>
      <c r="E181" s="300"/>
      <c r="F181" s="323" t="s">
        <v>1072</v>
      </c>
      <c r="G181" s="300"/>
      <c r="H181" s="300" t="s">
        <v>1036</v>
      </c>
      <c r="I181" s="300" t="s">
        <v>1074</v>
      </c>
      <c r="J181" s="300">
        <v>10</v>
      </c>
      <c r="K181" s="348"/>
    </row>
    <row r="182" s="1" customFormat="1" ht="15" customHeight="1">
      <c r="B182" s="325"/>
      <c r="C182" s="300" t="s">
        <v>114</v>
      </c>
      <c r="D182" s="300"/>
      <c r="E182" s="300"/>
      <c r="F182" s="323" t="s">
        <v>1072</v>
      </c>
      <c r="G182" s="300"/>
      <c r="H182" s="300" t="s">
        <v>1146</v>
      </c>
      <c r="I182" s="300" t="s">
        <v>1107</v>
      </c>
      <c r="J182" s="300"/>
      <c r="K182" s="348"/>
    </row>
    <row r="183" s="1" customFormat="1" ht="15" customHeight="1">
      <c r="B183" s="325"/>
      <c r="C183" s="300" t="s">
        <v>1147</v>
      </c>
      <c r="D183" s="300"/>
      <c r="E183" s="300"/>
      <c r="F183" s="323" t="s">
        <v>1072</v>
      </c>
      <c r="G183" s="300"/>
      <c r="H183" s="300" t="s">
        <v>1148</v>
      </c>
      <c r="I183" s="300" t="s">
        <v>1107</v>
      </c>
      <c r="J183" s="300"/>
      <c r="K183" s="348"/>
    </row>
    <row r="184" s="1" customFormat="1" ht="15" customHeight="1">
      <c r="B184" s="325"/>
      <c r="C184" s="300" t="s">
        <v>1136</v>
      </c>
      <c r="D184" s="300"/>
      <c r="E184" s="300"/>
      <c r="F184" s="323" t="s">
        <v>1072</v>
      </c>
      <c r="G184" s="300"/>
      <c r="H184" s="300" t="s">
        <v>1149</v>
      </c>
      <c r="I184" s="300" t="s">
        <v>1107</v>
      </c>
      <c r="J184" s="300"/>
      <c r="K184" s="348"/>
    </row>
    <row r="185" s="1" customFormat="1" ht="15" customHeight="1">
      <c r="B185" s="325"/>
      <c r="C185" s="300" t="s">
        <v>116</v>
      </c>
      <c r="D185" s="300"/>
      <c r="E185" s="300"/>
      <c r="F185" s="323" t="s">
        <v>1078</v>
      </c>
      <c r="G185" s="300"/>
      <c r="H185" s="300" t="s">
        <v>1150</v>
      </c>
      <c r="I185" s="300" t="s">
        <v>1074</v>
      </c>
      <c r="J185" s="300">
        <v>50</v>
      </c>
      <c r="K185" s="348"/>
    </row>
    <row r="186" s="1" customFormat="1" ht="15" customHeight="1">
      <c r="B186" s="325"/>
      <c r="C186" s="300" t="s">
        <v>1151</v>
      </c>
      <c r="D186" s="300"/>
      <c r="E186" s="300"/>
      <c r="F186" s="323" t="s">
        <v>1078</v>
      </c>
      <c r="G186" s="300"/>
      <c r="H186" s="300" t="s">
        <v>1152</v>
      </c>
      <c r="I186" s="300" t="s">
        <v>1153</v>
      </c>
      <c r="J186" s="300"/>
      <c r="K186" s="348"/>
    </row>
    <row r="187" s="1" customFormat="1" ht="15" customHeight="1">
      <c r="B187" s="325"/>
      <c r="C187" s="300" t="s">
        <v>1154</v>
      </c>
      <c r="D187" s="300"/>
      <c r="E187" s="300"/>
      <c r="F187" s="323" t="s">
        <v>1078</v>
      </c>
      <c r="G187" s="300"/>
      <c r="H187" s="300" t="s">
        <v>1155</v>
      </c>
      <c r="I187" s="300" t="s">
        <v>1153</v>
      </c>
      <c r="J187" s="300"/>
      <c r="K187" s="348"/>
    </row>
    <row r="188" s="1" customFormat="1" ht="15" customHeight="1">
      <c r="B188" s="325"/>
      <c r="C188" s="300" t="s">
        <v>1156</v>
      </c>
      <c r="D188" s="300"/>
      <c r="E188" s="300"/>
      <c r="F188" s="323" t="s">
        <v>1078</v>
      </c>
      <c r="G188" s="300"/>
      <c r="H188" s="300" t="s">
        <v>1157</v>
      </c>
      <c r="I188" s="300" t="s">
        <v>1153</v>
      </c>
      <c r="J188" s="300"/>
      <c r="K188" s="348"/>
    </row>
    <row r="189" s="1" customFormat="1" ht="15" customHeight="1">
      <c r="B189" s="325"/>
      <c r="C189" s="361" t="s">
        <v>1158</v>
      </c>
      <c r="D189" s="300"/>
      <c r="E189" s="300"/>
      <c r="F189" s="323" t="s">
        <v>1078</v>
      </c>
      <c r="G189" s="300"/>
      <c r="H189" s="300" t="s">
        <v>1159</v>
      </c>
      <c r="I189" s="300" t="s">
        <v>1160</v>
      </c>
      <c r="J189" s="362" t="s">
        <v>1161</v>
      </c>
      <c r="K189" s="348"/>
    </row>
    <row r="190" s="1" customFormat="1" ht="15" customHeight="1">
      <c r="B190" s="325"/>
      <c r="C190" s="361" t="s">
        <v>46</v>
      </c>
      <c r="D190" s="300"/>
      <c r="E190" s="300"/>
      <c r="F190" s="323" t="s">
        <v>1072</v>
      </c>
      <c r="G190" s="300"/>
      <c r="H190" s="297" t="s">
        <v>1162</v>
      </c>
      <c r="I190" s="300" t="s">
        <v>1163</v>
      </c>
      <c r="J190" s="300"/>
      <c r="K190" s="348"/>
    </row>
    <row r="191" s="1" customFormat="1" ht="15" customHeight="1">
      <c r="B191" s="325"/>
      <c r="C191" s="361" t="s">
        <v>1164</v>
      </c>
      <c r="D191" s="300"/>
      <c r="E191" s="300"/>
      <c r="F191" s="323" t="s">
        <v>1072</v>
      </c>
      <c r="G191" s="300"/>
      <c r="H191" s="300" t="s">
        <v>1165</v>
      </c>
      <c r="I191" s="300" t="s">
        <v>1107</v>
      </c>
      <c r="J191" s="300"/>
      <c r="K191" s="348"/>
    </row>
    <row r="192" s="1" customFormat="1" ht="15" customHeight="1">
      <c r="B192" s="325"/>
      <c r="C192" s="361" t="s">
        <v>1166</v>
      </c>
      <c r="D192" s="300"/>
      <c r="E192" s="300"/>
      <c r="F192" s="323" t="s">
        <v>1072</v>
      </c>
      <c r="G192" s="300"/>
      <c r="H192" s="300" t="s">
        <v>1167</v>
      </c>
      <c r="I192" s="300" t="s">
        <v>1107</v>
      </c>
      <c r="J192" s="300"/>
      <c r="K192" s="348"/>
    </row>
    <row r="193" s="1" customFormat="1" ht="15" customHeight="1">
      <c r="B193" s="325"/>
      <c r="C193" s="361" t="s">
        <v>1168</v>
      </c>
      <c r="D193" s="300"/>
      <c r="E193" s="300"/>
      <c r="F193" s="323" t="s">
        <v>1078</v>
      </c>
      <c r="G193" s="300"/>
      <c r="H193" s="300" t="s">
        <v>1169</v>
      </c>
      <c r="I193" s="300" t="s">
        <v>1107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1170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1171</v>
      </c>
      <c r="D200" s="364"/>
      <c r="E200" s="364"/>
      <c r="F200" s="364" t="s">
        <v>1172</v>
      </c>
      <c r="G200" s="365"/>
      <c r="H200" s="364" t="s">
        <v>1173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1163</v>
      </c>
      <c r="D202" s="300"/>
      <c r="E202" s="300"/>
      <c r="F202" s="323" t="s">
        <v>47</v>
      </c>
      <c r="G202" s="300"/>
      <c r="H202" s="300" t="s">
        <v>1174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48</v>
      </c>
      <c r="G203" s="300"/>
      <c r="H203" s="300" t="s">
        <v>1175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51</v>
      </c>
      <c r="G204" s="300"/>
      <c r="H204" s="300" t="s">
        <v>1176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49</v>
      </c>
      <c r="G205" s="300"/>
      <c r="H205" s="300" t="s">
        <v>1177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50</v>
      </c>
      <c r="G206" s="300"/>
      <c r="H206" s="300" t="s">
        <v>1178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1119</v>
      </c>
      <c r="D208" s="300"/>
      <c r="E208" s="300"/>
      <c r="F208" s="323" t="s">
        <v>1012</v>
      </c>
      <c r="G208" s="300"/>
      <c r="H208" s="300" t="s">
        <v>1179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1015</v>
      </c>
      <c r="G209" s="300"/>
      <c r="H209" s="300" t="s">
        <v>1016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83</v>
      </c>
      <c r="G210" s="300"/>
      <c r="H210" s="300" t="s">
        <v>1180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94</v>
      </c>
      <c r="G211" s="361"/>
      <c r="H211" s="352" t="s">
        <v>1017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1018</v>
      </c>
      <c r="G212" s="361"/>
      <c r="H212" s="352" t="s">
        <v>1181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1143</v>
      </c>
      <c r="D214" s="300"/>
      <c r="E214" s="300"/>
      <c r="F214" s="323">
        <v>1</v>
      </c>
      <c r="G214" s="361"/>
      <c r="H214" s="352" t="s">
        <v>1182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1183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1184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1185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Miluše Vágnerová</dc:creator>
  <cp:lastModifiedBy>Miluše Vágnerová</cp:lastModifiedBy>
  <dcterms:created xsi:type="dcterms:W3CDTF">2021-09-10T08:29:40Z</dcterms:created>
  <dcterms:modified xsi:type="dcterms:W3CDTF">2021-09-10T08:29:47Z</dcterms:modified>
</cp:coreProperties>
</file>